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defaultThemeVersion="124226"/>
  <xr:revisionPtr revIDLastSave="0" documentId="8_{3A8AE2A9-55B7-4907-B3AB-5BF1573D0C4D}" xr6:coauthVersionLast="40" xr6:coauthVersionMax="40" xr10:uidLastSave="{00000000-0000-0000-0000-000000000000}"/>
  <bookViews>
    <workbookView xWindow="0" yWindow="0" windowWidth="28800" windowHeight="12225" activeTab="2" xr2:uid="{00000000-000D-0000-FFFF-FFFF00000000}"/>
  </bookViews>
  <sheets>
    <sheet name="Alphabetical" sheetId="2" r:id="rId1"/>
    <sheet name="Residential Diversion Rate" sheetId="10" r:id="rId2"/>
    <sheet name="Municipal Grouping" sheetId="12" r:id="rId3"/>
  </sheets>
  <definedNames>
    <definedName name="_xlnm._FilterDatabase" localSheetId="0" hidden="1">Alphabetical!$B$6:$AD$115</definedName>
    <definedName name="_xlnm._FilterDatabase" localSheetId="1" hidden="1">'Residential Diversion Rate'!$B$6:$AD$6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 i="12" l="1"/>
  <c r="Q24" i="12"/>
  <c r="Q35" i="12"/>
  <c r="Q53" i="12"/>
  <c r="Q67" i="12"/>
  <c r="Q81" i="12"/>
  <c r="Q119" i="12"/>
  <c r="Q131" i="12"/>
  <c r="Q149" i="12"/>
  <c r="Q151" i="12"/>
  <c r="I14" i="12"/>
  <c r="I24" i="12"/>
  <c r="I35" i="12"/>
  <c r="I53" i="12"/>
  <c r="I67" i="12"/>
  <c r="I81" i="12"/>
  <c r="I119" i="12"/>
  <c r="I131" i="12"/>
  <c r="I149" i="12"/>
  <c r="I151" i="12"/>
  <c r="R151" i="12"/>
  <c r="N14" i="12"/>
  <c r="N24" i="12"/>
  <c r="N35" i="12"/>
  <c r="N53" i="12"/>
  <c r="N67" i="12"/>
  <c r="N81" i="12"/>
  <c r="N119" i="12"/>
  <c r="N131" i="12"/>
  <c r="N149" i="12"/>
  <c r="N151" i="12"/>
  <c r="K14" i="12"/>
  <c r="K24" i="12"/>
  <c r="K35" i="12"/>
  <c r="K53" i="12"/>
  <c r="K67" i="12"/>
  <c r="K81" i="12"/>
  <c r="K119" i="12"/>
  <c r="K131" i="12"/>
  <c r="K149" i="12"/>
  <c r="K151" i="12"/>
  <c r="F14" i="12"/>
  <c r="F24" i="12"/>
  <c r="F35" i="12"/>
  <c r="F53" i="12"/>
  <c r="F67" i="12"/>
  <c r="F81" i="12"/>
  <c r="F119" i="12"/>
  <c r="F131" i="12"/>
  <c r="F149" i="12"/>
  <c r="F151" i="12"/>
  <c r="G14" i="12"/>
  <c r="G24" i="12"/>
  <c r="G35" i="12"/>
  <c r="G53" i="12"/>
  <c r="G67" i="12"/>
  <c r="G81" i="12"/>
  <c r="G119" i="12"/>
  <c r="G131" i="12"/>
  <c r="G149" i="12"/>
  <c r="G151" i="12"/>
  <c r="H14" i="12"/>
  <c r="H24" i="12"/>
  <c r="H35" i="12"/>
  <c r="H53" i="12"/>
  <c r="H67" i="12"/>
  <c r="H81" i="12"/>
  <c r="H119" i="12"/>
  <c r="H131" i="12"/>
  <c r="H149" i="12"/>
  <c r="H151" i="12"/>
  <c r="E14" i="12"/>
  <c r="E24" i="12"/>
  <c r="E35" i="12"/>
  <c r="E53" i="12"/>
  <c r="E67" i="12"/>
  <c r="E81" i="12"/>
  <c r="E119" i="12"/>
  <c r="E131" i="12"/>
  <c r="E149" i="12"/>
  <c r="E151" i="12"/>
  <c r="AD151" i="12"/>
  <c r="Z151" i="12"/>
  <c r="O151" i="12"/>
  <c r="L151" i="12"/>
  <c r="Q117" i="10"/>
  <c r="K117" i="10"/>
  <c r="AD117" i="10"/>
  <c r="N117" i="10"/>
  <c r="Z117" i="10"/>
  <c r="I117" i="10"/>
  <c r="R117" i="10"/>
  <c r="O117" i="10"/>
  <c r="L117" i="10"/>
  <c r="H117" i="10"/>
  <c r="G117" i="10"/>
  <c r="F117" i="10"/>
  <c r="E117" i="10"/>
  <c r="K117" i="2"/>
  <c r="I117" i="2"/>
  <c r="L117" i="2"/>
  <c r="G117" i="2"/>
  <c r="F117" i="2"/>
  <c r="E117" i="2"/>
  <c r="AD149" i="12"/>
  <c r="Z149" i="12"/>
  <c r="R149" i="12"/>
  <c r="O149" i="12"/>
  <c r="L149" i="12"/>
  <c r="AD131" i="12"/>
  <c r="Z131" i="12"/>
  <c r="R131" i="12"/>
  <c r="O131" i="12"/>
  <c r="L131" i="12"/>
  <c r="AD119" i="12"/>
  <c r="Z119" i="12"/>
  <c r="R119" i="12"/>
  <c r="O119" i="12"/>
  <c r="L119" i="12"/>
  <c r="AD81" i="12"/>
  <c r="Z81" i="12"/>
  <c r="R81" i="12"/>
  <c r="O81" i="12"/>
  <c r="L81" i="12"/>
  <c r="AD67" i="12"/>
  <c r="Z67" i="12"/>
  <c r="R67" i="12"/>
  <c r="O67" i="12"/>
  <c r="L67" i="12"/>
  <c r="AD53" i="12"/>
  <c r="Z53" i="12"/>
  <c r="R53" i="12"/>
  <c r="O53" i="12"/>
  <c r="L53" i="12"/>
  <c r="AD35" i="12"/>
  <c r="Z35" i="12"/>
  <c r="R35" i="12"/>
  <c r="O35" i="12"/>
  <c r="L35" i="12"/>
  <c r="AD24" i="12"/>
  <c r="Z24" i="12"/>
  <c r="R24" i="12"/>
  <c r="O24" i="12"/>
  <c r="L24" i="12"/>
  <c r="AD14" i="12"/>
  <c r="Z14" i="12"/>
  <c r="R14" i="12"/>
  <c r="O14" i="12"/>
  <c r="L14" i="12"/>
  <c r="AD148" i="12"/>
  <c r="Z148" i="12"/>
  <c r="R148" i="12"/>
  <c r="O148" i="12"/>
  <c r="L148" i="12"/>
  <c r="AD147" i="12"/>
  <c r="Z147" i="12"/>
  <c r="R147" i="12"/>
  <c r="O147" i="12"/>
  <c r="L147" i="12"/>
  <c r="AD146" i="12"/>
  <c r="Z146" i="12"/>
  <c r="R146" i="12"/>
  <c r="O146" i="12"/>
  <c r="L146" i="12"/>
  <c r="AD145" i="12"/>
  <c r="Z145" i="12"/>
  <c r="R145" i="12"/>
  <c r="O145" i="12"/>
  <c r="L145" i="12"/>
  <c r="AD144" i="12"/>
  <c r="Z144" i="12"/>
  <c r="R144" i="12"/>
  <c r="O144" i="12"/>
  <c r="L144" i="12"/>
  <c r="AD143" i="12"/>
  <c r="Z143" i="12"/>
  <c r="R143" i="12"/>
  <c r="O143" i="12"/>
  <c r="L143" i="12"/>
  <c r="AD142" i="12"/>
  <c r="Z142" i="12"/>
  <c r="R142" i="12"/>
  <c r="O142" i="12"/>
  <c r="L142" i="12"/>
  <c r="AD141" i="12"/>
  <c r="Z141" i="12"/>
  <c r="R141" i="12"/>
  <c r="O141" i="12"/>
  <c r="L141" i="12"/>
  <c r="AD140" i="12"/>
  <c r="Z140" i="12"/>
  <c r="R140" i="12"/>
  <c r="O140" i="12"/>
  <c r="L140" i="12"/>
  <c r="AD139" i="12"/>
  <c r="Z139" i="12"/>
  <c r="R139" i="12"/>
  <c r="O139" i="12"/>
  <c r="L139" i="12"/>
  <c r="AD138" i="12"/>
  <c r="Z138" i="12"/>
  <c r="R138" i="12"/>
  <c r="O138" i="12"/>
  <c r="L138" i="12"/>
  <c r="AD137" i="12"/>
  <c r="Z137" i="12"/>
  <c r="R137" i="12"/>
  <c r="O137" i="12"/>
  <c r="L137" i="12"/>
  <c r="AD136" i="12"/>
  <c r="Z136" i="12"/>
  <c r="R136" i="12"/>
  <c r="O136" i="12"/>
  <c r="L136" i="12"/>
  <c r="AD135" i="12"/>
  <c r="Z135" i="12"/>
  <c r="R135" i="12"/>
  <c r="O135" i="12"/>
  <c r="L135" i="12"/>
  <c r="AD130" i="12"/>
  <c r="Z130" i="12"/>
  <c r="R130" i="12"/>
  <c r="O130" i="12"/>
  <c r="L130" i="12"/>
  <c r="AD129" i="12"/>
  <c r="Z129" i="12"/>
  <c r="R129" i="12"/>
  <c r="O129" i="12"/>
  <c r="L129" i="12"/>
  <c r="AD128" i="12"/>
  <c r="Z128" i="12"/>
  <c r="R128" i="12"/>
  <c r="O128" i="12"/>
  <c r="L128" i="12"/>
  <c r="AD127" i="12"/>
  <c r="Z127" i="12"/>
  <c r="R127" i="12"/>
  <c r="O127" i="12"/>
  <c r="L127" i="12"/>
  <c r="AD126" i="12"/>
  <c r="Z126" i="12"/>
  <c r="R126" i="12"/>
  <c r="O126" i="12"/>
  <c r="L126" i="12"/>
  <c r="AD125" i="12"/>
  <c r="Z125" i="12"/>
  <c r="R125" i="12"/>
  <c r="O125" i="12"/>
  <c r="L125" i="12"/>
  <c r="AD124" i="12"/>
  <c r="Z124" i="12"/>
  <c r="R124" i="12"/>
  <c r="O124" i="12"/>
  <c r="L124" i="12"/>
  <c r="AD123" i="12"/>
  <c r="Z123" i="12"/>
  <c r="R123" i="12"/>
  <c r="O123" i="12"/>
  <c r="L123" i="12"/>
  <c r="AD118" i="12"/>
  <c r="Z118" i="12"/>
  <c r="R118" i="12"/>
  <c r="O118" i="12"/>
  <c r="L118" i="12"/>
  <c r="AD117" i="12"/>
  <c r="Z117" i="12"/>
  <c r="R117" i="12"/>
  <c r="O117" i="12"/>
  <c r="L117" i="12"/>
  <c r="AD116" i="12"/>
  <c r="Z116" i="12"/>
  <c r="R116" i="12"/>
  <c r="O116" i="12"/>
  <c r="L116" i="12"/>
  <c r="AD115" i="12"/>
  <c r="Z115" i="12"/>
  <c r="R115" i="12"/>
  <c r="O115" i="12"/>
  <c r="L115" i="12"/>
  <c r="AD114" i="12"/>
  <c r="Z114" i="12"/>
  <c r="R114" i="12"/>
  <c r="O114" i="12"/>
  <c r="L114" i="12"/>
  <c r="AD113" i="12"/>
  <c r="Z113" i="12"/>
  <c r="R113" i="12"/>
  <c r="O113" i="12"/>
  <c r="L113" i="12"/>
  <c r="AD112" i="12"/>
  <c r="Z112" i="12"/>
  <c r="R112" i="12"/>
  <c r="O112" i="12"/>
  <c r="L112" i="12"/>
  <c r="AD111" i="12"/>
  <c r="Z111" i="12"/>
  <c r="R111" i="12"/>
  <c r="O111" i="12"/>
  <c r="L111" i="12"/>
  <c r="AD110" i="12"/>
  <c r="Z110" i="12"/>
  <c r="R110" i="12"/>
  <c r="O110" i="12"/>
  <c r="L110" i="12"/>
  <c r="AD109" i="12"/>
  <c r="Z109" i="12"/>
  <c r="R109" i="12"/>
  <c r="O109" i="12"/>
  <c r="L109" i="12"/>
  <c r="AD108" i="12"/>
  <c r="Z108" i="12"/>
  <c r="R108" i="12"/>
  <c r="O108" i="12"/>
  <c r="L108" i="12"/>
  <c r="AD107" i="12"/>
  <c r="Z107" i="12"/>
  <c r="R107" i="12"/>
  <c r="O107" i="12"/>
  <c r="L107" i="12"/>
  <c r="AD106" i="12"/>
  <c r="Z106" i="12"/>
  <c r="R106" i="12"/>
  <c r="O106" i="12"/>
  <c r="L106" i="12"/>
  <c r="AD105" i="12"/>
  <c r="Z105" i="12"/>
  <c r="R105" i="12"/>
  <c r="O105" i="12"/>
  <c r="L105" i="12"/>
  <c r="AD104" i="12"/>
  <c r="Z104" i="12"/>
  <c r="R104" i="12"/>
  <c r="O104" i="12"/>
  <c r="L104" i="12"/>
  <c r="AD103" i="12"/>
  <c r="Z103" i="12"/>
  <c r="R103" i="12"/>
  <c r="O103" i="12"/>
  <c r="L103" i="12"/>
  <c r="AD102" i="12"/>
  <c r="Z102" i="12"/>
  <c r="R102" i="12"/>
  <c r="O102" i="12"/>
  <c r="L102" i="12"/>
  <c r="AD101" i="12"/>
  <c r="Z101" i="12"/>
  <c r="R101" i="12"/>
  <c r="O101" i="12"/>
  <c r="L101" i="12"/>
  <c r="AD100" i="12"/>
  <c r="Z100" i="12"/>
  <c r="R100" i="12"/>
  <c r="O100" i="12"/>
  <c r="L100" i="12"/>
  <c r="AD99" i="12"/>
  <c r="Z99" i="12"/>
  <c r="R99" i="12"/>
  <c r="O99" i="12"/>
  <c r="L99" i="12"/>
  <c r="AD98" i="12"/>
  <c r="Z98" i="12"/>
  <c r="R98" i="12"/>
  <c r="O98" i="12"/>
  <c r="L98" i="12"/>
  <c r="AD97" i="12"/>
  <c r="Z97" i="12"/>
  <c r="R97" i="12"/>
  <c r="O97" i="12"/>
  <c r="L97" i="12"/>
  <c r="AD96" i="12"/>
  <c r="Z96" i="12"/>
  <c r="R96" i="12"/>
  <c r="O96" i="12"/>
  <c r="L96" i="12"/>
  <c r="AD95" i="12"/>
  <c r="Z95" i="12"/>
  <c r="R95" i="12"/>
  <c r="O95" i="12"/>
  <c r="L95" i="12"/>
  <c r="AD94" i="12"/>
  <c r="Z94" i="12"/>
  <c r="R94" i="12"/>
  <c r="O94" i="12"/>
  <c r="L94" i="12"/>
  <c r="AD93" i="12"/>
  <c r="Z93" i="12"/>
  <c r="R93" i="12"/>
  <c r="O93" i="12"/>
  <c r="L93" i="12"/>
  <c r="AD92" i="12"/>
  <c r="Z92" i="12"/>
  <c r="R92" i="12"/>
  <c r="O92" i="12"/>
  <c r="L92" i="12"/>
  <c r="AD91" i="12"/>
  <c r="Z91" i="12"/>
  <c r="R91" i="12"/>
  <c r="O91" i="12"/>
  <c r="L91" i="12"/>
  <c r="AD90" i="12"/>
  <c r="Z90" i="12"/>
  <c r="R90" i="12"/>
  <c r="O90" i="12"/>
  <c r="L90" i="12"/>
  <c r="AD89" i="12"/>
  <c r="Z89" i="12"/>
  <c r="R89" i="12"/>
  <c r="O89" i="12"/>
  <c r="L89" i="12"/>
  <c r="AD88" i="12"/>
  <c r="Z88" i="12"/>
  <c r="R88" i="12"/>
  <c r="O88" i="12"/>
  <c r="L88" i="12"/>
  <c r="AD87" i="12"/>
  <c r="Z87" i="12"/>
  <c r="R87" i="12"/>
  <c r="O87" i="12"/>
  <c r="L87" i="12"/>
  <c r="AD86" i="12"/>
  <c r="Z86" i="12"/>
  <c r="R86" i="12"/>
  <c r="O86" i="12"/>
  <c r="L86" i="12"/>
  <c r="AD85" i="12"/>
  <c r="Z85" i="12"/>
  <c r="R85" i="12"/>
  <c r="O85" i="12"/>
  <c r="L85" i="12"/>
  <c r="AD80" i="12"/>
  <c r="Z80" i="12"/>
  <c r="R80" i="12"/>
  <c r="O80" i="12"/>
  <c r="L80" i="12"/>
  <c r="AD79" i="12"/>
  <c r="Z79" i="12"/>
  <c r="R79" i="12"/>
  <c r="O79" i="12"/>
  <c r="L79" i="12"/>
  <c r="AD78" i="12"/>
  <c r="Z78" i="12"/>
  <c r="R78" i="12"/>
  <c r="O78" i="12"/>
  <c r="L78" i="12"/>
  <c r="AD77" i="12"/>
  <c r="Z77" i="12"/>
  <c r="R77" i="12"/>
  <c r="O77" i="12"/>
  <c r="L77" i="12"/>
  <c r="AD76" i="12"/>
  <c r="Z76" i="12"/>
  <c r="R76" i="12"/>
  <c r="O76" i="12"/>
  <c r="L76" i="12"/>
  <c r="AD75" i="12"/>
  <c r="Z75" i="12"/>
  <c r="R75" i="12"/>
  <c r="O75" i="12"/>
  <c r="L75" i="12"/>
  <c r="AD74" i="12"/>
  <c r="Z74" i="12"/>
  <c r="R74" i="12"/>
  <c r="O74" i="12"/>
  <c r="L74" i="12"/>
  <c r="AD73" i="12"/>
  <c r="Z73" i="12"/>
  <c r="R73" i="12"/>
  <c r="O73" i="12"/>
  <c r="L73" i="12"/>
  <c r="AD72" i="12"/>
  <c r="Z72" i="12"/>
  <c r="R72" i="12"/>
  <c r="O72" i="12"/>
  <c r="L72" i="12"/>
  <c r="AD71" i="12"/>
  <c r="Z71" i="12"/>
  <c r="R71" i="12"/>
  <c r="O71" i="12"/>
  <c r="L71" i="12"/>
  <c r="AD66" i="12"/>
  <c r="Z66" i="12"/>
  <c r="R66" i="12"/>
  <c r="O66" i="12"/>
  <c r="L66" i="12"/>
  <c r="AD65" i="12"/>
  <c r="Z65" i="12"/>
  <c r="R65" i="12"/>
  <c r="O65" i="12"/>
  <c r="L65" i="12"/>
  <c r="AD64" i="12"/>
  <c r="Z64" i="12"/>
  <c r="R64" i="12"/>
  <c r="O64" i="12"/>
  <c r="L64" i="12"/>
  <c r="AD63" i="12"/>
  <c r="Z63" i="12"/>
  <c r="R63" i="12"/>
  <c r="O63" i="12"/>
  <c r="L63" i="12"/>
  <c r="AD62" i="12"/>
  <c r="Z62" i="12"/>
  <c r="R62" i="12"/>
  <c r="O62" i="12"/>
  <c r="L62" i="12"/>
  <c r="AD61" i="12"/>
  <c r="Z61" i="12"/>
  <c r="R61" i="12"/>
  <c r="O61" i="12"/>
  <c r="L61" i="12"/>
  <c r="AD60" i="12"/>
  <c r="Z60" i="12"/>
  <c r="R60" i="12"/>
  <c r="O60" i="12"/>
  <c r="L60" i="12"/>
  <c r="AD59" i="12"/>
  <c r="Z59" i="12"/>
  <c r="R59" i="12"/>
  <c r="O59" i="12"/>
  <c r="L59" i="12"/>
  <c r="AD58" i="12"/>
  <c r="Z58" i="12"/>
  <c r="R58" i="12"/>
  <c r="O58" i="12"/>
  <c r="L58" i="12"/>
  <c r="AD57" i="12"/>
  <c r="Z57" i="12"/>
  <c r="R57" i="12"/>
  <c r="O57" i="12"/>
  <c r="L57" i="12"/>
  <c r="AD52" i="12"/>
  <c r="Z52" i="12"/>
  <c r="R52" i="12"/>
  <c r="O52" i="12"/>
  <c r="L52" i="12"/>
  <c r="AD51" i="12"/>
  <c r="Z51" i="12"/>
  <c r="R51" i="12"/>
  <c r="O51" i="12"/>
  <c r="L51" i="12"/>
  <c r="AD50" i="12"/>
  <c r="Z50" i="12"/>
  <c r="R50" i="12"/>
  <c r="O50" i="12"/>
  <c r="L50" i="12"/>
  <c r="AD49" i="12"/>
  <c r="Z49" i="12"/>
  <c r="R49" i="12"/>
  <c r="O49" i="12"/>
  <c r="L49" i="12"/>
  <c r="AD48" i="12"/>
  <c r="Z48" i="12"/>
  <c r="R48" i="12"/>
  <c r="O48" i="12"/>
  <c r="L48" i="12"/>
  <c r="AD47" i="12"/>
  <c r="Z47" i="12"/>
  <c r="R47" i="12"/>
  <c r="O47" i="12"/>
  <c r="L47" i="12"/>
  <c r="AD46" i="12"/>
  <c r="Z46" i="12"/>
  <c r="R46" i="12"/>
  <c r="O46" i="12"/>
  <c r="L46" i="12"/>
  <c r="AD45" i="12"/>
  <c r="Z45" i="12"/>
  <c r="R45" i="12"/>
  <c r="O45" i="12"/>
  <c r="L45" i="12"/>
  <c r="AD44" i="12"/>
  <c r="Z44" i="12"/>
  <c r="R44" i="12"/>
  <c r="O44" i="12"/>
  <c r="L44" i="12"/>
  <c r="AD43" i="12"/>
  <c r="Z43" i="12"/>
  <c r="R43" i="12"/>
  <c r="O43" i="12"/>
  <c r="L43" i="12"/>
  <c r="AD42" i="12"/>
  <c r="Z42" i="12"/>
  <c r="R42" i="12"/>
  <c r="O42" i="12"/>
  <c r="L42" i="12"/>
  <c r="AD41" i="12"/>
  <c r="Z41" i="12"/>
  <c r="R41" i="12"/>
  <c r="O41" i="12"/>
  <c r="L41" i="12"/>
  <c r="AD40" i="12"/>
  <c r="Z40" i="12"/>
  <c r="R40" i="12"/>
  <c r="O40" i="12"/>
  <c r="L40" i="12"/>
  <c r="AD39" i="12"/>
  <c r="Z39" i="12"/>
  <c r="R39" i="12"/>
  <c r="O39" i="12"/>
  <c r="L39" i="12"/>
  <c r="AD34" i="12"/>
  <c r="Z34" i="12"/>
  <c r="R34" i="12"/>
  <c r="O34" i="12"/>
  <c r="L34" i="12"/>
  <c r="AD33" i="12"/>
  <c r="Z33" i="12"/>
  <c r="R33" i="12"/>
  <c r="O33" i="12"/>
  <c r="L33" i="12"/>
  <c r="AD32" i="12"/>
  <c r="Z32" i="12"/>
  <c r="R32" i="12"/>
  <c r="O32" i="12"/>
  <c r="L32" i="12"/>
  <c r="AD31" i="12"/>
  <c r="Z31" i="12"/>
  <c r="R31" i="12"/>
  <c r="O31" i="12"/>
  <c r="L31" i="12"/>
  <c r="AD30" i="12"/>
  <c r="Z30" i="12"/>
  <c r="R30" i="12"/>
  <c r="O30" i="12"/>
  <c r="L30" i="12"/>
  <c r="AD29" i="12"/>
  <c r="Z29" i="12"/>
  <c r="R29" i="12"/>
  <c r="O29" i="12"/>
  <c r="L29" i="12"/>
  <c r="AD28" i="12"/>
  <c r="Z28" i="12"/>
  <c r="R28" i="12"/>
  <c r="O28" i="12"/>
  <c r="L28" i="12"/>
  <c r="AD23" i="12"/>
  <c r="Z23" i="12"/>
  <c r="R23" i="12"/>
  <c r="O23" i="12"/>
  <c r="L23" i="12"/>
  <c r="AD22" i="12"/>
  <c r="Z22" i="12"/>
  <c r="R22" i="12"/>
  <c r="O22" i="12"/>
  <c r="L22" i="12"/>
  <c r="AD21" i="12"/>
  <c r="Z21" i="12"/>
  <c r="R21" i="12"/>
  <c r="O21" i="12"/>
  <c r="L21" i="12"/>
  <c r="AD20" i="12"/>
  <c r="Z20" i="12"/>
  <c r="R20" i="12"/>
  <c r="O20" i="12"/>
  <c r="L20" i="12"/>
  <c r="AD19" i="12"/>
  <c r="Z19" i="12"/>
  <c r="R19" i="12"/>
  <c r="O19" i="12"/>
  <c r="L19" i="12"/>
  <c r="AD18" i="12"/>
  <c r="Z18" i="12"/>
  <c r="R18" i="12"/>
  <c r="O18" i="12"/>
  <c r="L18" i="12"/>
  <c r="AD13" i="12"/>
  <c r="Z13" i="12"/>
  <c r="R13" i="12"/>
  <c r="O13" i="12"/>
  <c r="L13" i="12"/>
  <c r="AD12" i="12"/>
  <c r="Z12" i="12"/>
  <c r="R12" i="12"/>
  <c r="O12" i="12"/>
  <c r="L12" i="12"/>
  <c r="AD11" i="12"/>
  <c r="Z11" i="12"/>
  <c r="R11" i="12"/>
  <c r="O11" i="12"/>
  <c r="L11" i="12"/>
  <c r="AD10" i="12"/>
  <c r="Z10" i="12"/>
  <c r="R10" i="12"/>
  <c r="O10" i="12"/>
  <c r="L10" i="12"/>
  <c r="AD9" i="12"/>
  <c r="Z9" i="12"/>
  <c r="R9" i="12"/>
  <c r="O9" i="12"/>
  <c r="L9" i="12"/>
  <c r="AD8" i="12"/>
  <c r="Z8" i="12"/>
  <c r="R8" i="12"/>
  <c r="O8" i="12"/>
  <c r="L8" i="12"/>
  <c r="AD8" i="10"/>
  <c r="Z8" i="10"/>
  <c r="R8" i="10"/>
  <c r="O8" i="10"/>
  <c r="L8" i="10"/>
  <c r="AD26" i="10"/>
  <c r="Z26" i="10"/>
  <c r="R26" i="10"/>
  <c r="O26" i="10"/>
  <c r="L26" i="10"/>
  <c r="AD95" i="10"/>
  <c r="Z95" i="10"/>
  <c r="R95" i="10"/>
  <c r="O95" i="10"/>
  <c r="L95" i="10"/>
  <c r="AD50" i="10"/>
  <c r="Z50" i="10"/>
  <c r="R50" i="10"/>
  <c r="O50" i="10"/>
  <c r="L50" i="10"/>
  <c r="AD16" i="10"/>
  <c r="Z16" i="10"/>
  <c r="R16" i="10"/>
  <c r="O16" i="10"/>
  <c r="L16" i="10"/>
  <c r="AD23" i="10"/>
  <c r="Z23" i="10"/>
  <c r="R23" i="10"/>
  <c r="O23" i="10"/>
  <c r="L23" i="10"/>
  <c r="AD97" i="10"/>
  <c r="Z97" i="10"/>
  <c r="R97" i="10"/>
  <c r="O97" i="10"/>
  <c r="L97" i="10"/>
  <c r="AD91" i="10"/>
  <c r="Z91" i="10"/>
  <c r="R91" i="10"/>
  <c r="O91" i="10"/>
  <c r="L91" i="10"/>
  <c r="AD64" i="10"/>
  <c r="Z64" i="10"/>
  <c r="R64" i="10"/>
  <c r="O64" i="10"/>
  <c r="L64" i="10"/>
  <c r="AD28" i="10"/>
  <c r="Z28" i="10"/>
  <c r="R28" i="10"/>
  <c r="O28" i="10"/>
  <c r="L28" i="10"/>
  <c r="AD111" i="10"/>
  <c r="Z111" i="10"/>
  <c r="R111" i="10"/>
  <c r="O111" i="10"/>
  <c r="L111" i="10"/>
  <c r="AD49" i="10"/>
  <c r="Z49" i="10"/>
  <c r="R49" i="10"/>
  <c r="O49" i="10"/>
  <c r="L49" i="10"/>
  <c r="AD115" i="10"/>
  <c r="Z115" i="10"/>
  <c r="R115" i="10"/>
  <c r="O115" i="10"/>
  <c r="L115" i="10"/>
  <c r="AD41" i="10"/>
  <c r="Z41" i="10"/>
  <c r="R41" i="10"/>
  <c r="O41" i="10"/>
  <c r="L41" i="10"/>
  <c r="AD101" i="10"/>
  <c r="Z101" i="10"/>
  <c r="R101" i="10"/>
  <c r="O101" i="10"/>
  <c r="L101" i="10"/>
  <c r="AD53" i="10"/>
  <c r="Z53" i="10"/>
  <c r="R53" i="10"/>
  <c r="O53" i="10"/>
  <c r="L53" i="10"/>
  <c r="AD24" i="10"/>
  <c r="Z24" i="10"/>
  <c r="R24" i="10"/>
  <c r="O24" i="10"/>
  <c r="L24" i="10"/>
  <c r="AD92" i="10"/>
  <c r="Z92" i="10"/>
  <c r="R92" i="10"/>
  <c r="O92" i="10"/>
  <c r="L92" i="10"/>
  <c r="AD104" i="10"/>
  <c r="Z104" i="10"/>
  <c r="R104" i="10"/>
  <c r="O104" i="10"/>
  <c r="L104" i="10"/>
  <c r="AD68" i="10"/>
  <c r="Z68" i="10"/>
  <c r="R68" i="10"/>
  <c r="O68" i="10"/>
  <c r="L68" i="10"/>
  <c r="AD112" i="10"/>
  <c r="Z112" i="10"/>
  <c r="R112" i="10"/>
  <c r="O112" i="10"/>
  <c r="L112" i="10"/>
  <c r="AD51" i="10"/>
  <c r="Z51" i="10"/>
  <c r="R51" i="10"/>
  <c r="O51" i="10"/>
  <c r="L51" i="10"/>
  <c r="AD12" i="10"/>
  <c r="Z12" i="10"/>
  <c r="R12" i="10"/>
  <c r="O12" i="10"/>
  <c r="L12" i="10"/>
  <c r="AD100" i="10"/>
  <c r="Z100" i="10"/>
  <c r="R100" i="10"/>
  <c r="O100" i="10"/>
  <c r="L100" i="10"/>
  <c r="AD80" i="10"/>
  <c r="Z80" i="10"/>
  <c r="R80" i="10"/>
  <c r="O80" i="10"/>
  <c r="L80" i="10"/>
  <c r="AD113" i="10"/>
  <c r="Z113" i="10"/>
  <c r="R113" i="10"/>
  <c r="O113" i="10"/>
  <c r="L113" i="10"/>
  <c r="AD55" i="10"/>
  <c r="Z55" i="10"/>
  <c r="R55" i="10"/>
  <c r="O55" i="10"/>
  <c r="L55" i="10"/>
  <c r="AD63" i="10"/>
  <c r="Z63" i="10"/>
  <c r="R63" i="10"/>
  <c r="O63" i="10"/>
  <c r="L63" i="10"/>
  <c r="AD57" i="10"/>
  <c r="Z57" i="10"/>
  <c r="R57" i="10"/>
  <c r="O57" i="10"/>
  <c r="L57" i="10"/>
  <c r="AD20" i="10"/>
  <c r="Z20" i="10"/>
  <c r="R20" i="10"/>
  <c r="O20" i="10"/>
  <c r="L20" i="10"/>
  <c r="AD48" i="10"/>
  <c r="Z48" i="10"/>
  <c r="R48" i="10"/>
  <c r="O48" i="10"/>
  <c r="L48" i="10"/>
  <c r="AD98" i="10"/>
  <c r="Z98" i="10"/>
  <c r="R98" i="10"/>
  <c r="O98" i="10"/>
  <c r="L98" i="10"/>
  <c r="AD83" i="10"/>
  <c r="Z83" i="10"/>
  <c r="R83" i="10"/>
  <c r="O83" i="10"/>
  <c r="L83" i="10"/>
  <c r="AD27" i="10"/>
  <c r="Z27" i="10"/>
  <c r="R27" i="10"/>
  <c r="O27" i="10"/>
  <c r="L27" i="10"/>
  <c r="AD19" i="10"/>
  <c r="Z19" i="10"/>
  <c r="R19" i="10"/>
  <c r="O19" i="10"/>
  <c r="L19" i="10"/>
  <c r="AD29" i="10"/>
  <c r="Z29" i="10"/>
  <c r="R29" i="10"/>
  <c r="O29" i="10"/>
  <c r="L29" i="10"/>
  <c r="AD25" i="10"/>
  <c r="Z25" i="10"/>
  <c r="R25" i="10"/>
  <c r="O25" i="10"/>
  <c r="L25" i="10"/>
  <c r="AD45" i="10"/>
  <c r="Z45" i="10"/>
  <c r="R45" i="10"/>
  <c r="O45" i="10"/>
  <c r="L45" i="10"/>
  <c r="AD39" i="10"/>
  <c r="Z39" i="10"/>
  <c r="R39" i="10"/>
  <c r="O39" i="10"/>
  <c r="L39" i="10"/>
  <c r="AD10" i="10"/>
  <c r="Z10" i="10"/>
  <c r="R10" i="10"/>
  <c r="O10" i="10"/>
  <c r="L10" i="10"/>
  <c r="AD114" i="10"/>
  <c r="Z114" i="10"/>
  <c r="R114" i="10"/>
  <c r="O114" i="10"/>
  <c r="L114" i="10"/>
  <c r="AD47" i="10"/>
  <c r="Z47" i="10"/>
  <c r="R47" i="10"/>
  <c r="O47" i="10"/>
  <c r="L47" i="10"/>
  <c r="AD42" i="10"/>
  <c r="Z42" i="10"/>
  <c r="R42" i="10"/>
  <c r="O42" i="10"/>
  <c r="L42" i="10"/>
  <c r="AD17" i="10"/>
  <c r="Z17" i="10"/>
  <c r="R17" i="10"/>
  <c r="O17" i="10"/>
  <c r="L17" i="10"/>
  <c r="AD90" i="10"/>
  <c r="Z90" i="10"/>
  <c r="R90" i="10"/>
  <c r="O90" i="10"/>
  <c r="L90" i="10"/>
  <c r="AD7" i="10"/>
  <c r="Z7" i="10"/>
  <c r="R7" i="10"/>
  <c r="O7" i="10"/>
  <c r="L7" i="10"/>
  <c r="AD99" i="10"/>
  <c r="Z99" i="10"/>
  <c r="R99" i="10"/>
  <c r="O99" i="10"/>
  <c r="L99" i="10"/>
  <c r="AD77" i="10"/>
  <c r="Z77" i="10"/>
  <c r="R77" i="10"/>
  <c r="O77" i="10"/>
  <c r="L77" i="10"/>
  <c r="AD105" i="10"/>
  <c r="Z105" i="10"/>
  <c r="R105" i="10"/>
  <c r="O105" i="10"/>
  <c r="L105" i="10"/>
  <c r="AD82" i="10"/>
  <c r="Z82" i="10"/>
  <c r="R82" i="10"/>
  <c r="O82" i="10"/>
  <c r="L82" i="10"/>
  <c r="AD15" i="10"/>
  <c r="Z15" i="10"/>
  <c r="R15" i="10"/>
  <c r="O15" i="10"/>
  <c r="L15" i="10"/>
  <c r="AD31" i="10"/>
  <c r="Z31" i="10"/>
  <c r="R31" i="10"/>
  <c r="O31" i="10"/>
  <c r="L31" i="10"/>
  <c r="AD76" i="10"/>
  <c r="Z76" i="10"/>
  <c r="R76" i="10"/>
  <c r="O76" i="10"/>
  <c r="L76" i="10"/>
  <c r="AD52" i="10"/>
  <c r="Z52" i="10"/>
  <c r="R52" i="10"/>
  <c r="O52" i="10"/>
  <c r="L52" i="10"/>
  <c r="AD103" i="10"/>
  <c r="Z103" i="10"/>
  <c r="R103" i="10"/>
  <c r="O103" i="10"/>
  <c r="L103" i="10"/>
  <c r="AD32" i="10"/>
  <c r="Z32" i="10"/>
  <c r="R32" i="10"/>
  <c r="O32" i="10"/>
  <c r="L32" i="10"/>
  <c r="AD72" i="10"/>
  <c r="Z72" i="10"/>
  <c r="R72" i="10"/>
  <c r="O72" i="10"/>
  <c r="L72" i="10"/>
  <c r="AD70" i="10"/>
  <c r="Z70" i="10"/>
  <c r="R70" i="10"/>
  <c r="O70" i="10"/>
  <c r="L70" i="10"/>
  <c r="AD75" i="10"/>
  <c r="Z75" i="10"/>
  <c r="R75" i="10"/>
  <c r="O75" i="10"/>
  <c r="L75" i="10"/>
  <c r="AD89" i="10"/>
  <c r="Z89" i="10"/>
  <c r="R89" i="10"/>
  <c r="O89" i="10"/>
  <c r="L89" i="10"/>
  <c r="AD33" i="10"/>
  <c r="Z33" i="10"/>
  <c r="R33" i="10"/>
  <c r="O33" i="10"/>
  <c r="L33" i="10"/>
  <c r="AD73" i="10"/>
  <c r="Z73" i="10"/>
  <c r="R73" i="10"/>
  <c r="O73" i="10"/>
  <c r="L73" i="10"/>
  <c r="AD106" i="10"/>
  <c r="Z106" i="10"/>
  <c r="R106" i="10"/>
  <c r="O106" i="10"/>
  <c r="L106" i="10"/>
  <c r="AD11" i="10"/>
  <c r="Z11" i="10"/>
  <c r="R11" i="10"/>
  <c r="O11" i="10"/>
  <c r="L11" i="10"/>
  <c r="AD71" i="10"/>
  <c r="Z71" i="10"/>
  <c r="R71" i="10"/>
  <c r="O71" i="10"/>
  <c r="L71" i="10"/>
  <c r="AD40" i="10"/>
  <c r="Z40" i="10"/>
  <c r="R40" i="10"/>
  <c r="O40" i="10"/>
  <c r="L40" i="10"/>
  <c r="AD102" i="10"/>
  <c r="Z102" i="10"/>
  <c r="R102" i="10"/>
  <c r="O102" i="10"/>
  <c r="L102" i="10"/>
  <c r="AD96" i="10"/>
  <c r="Z96" i="10"/>
  <c r="R96" i="10"/>
  <c r="O96" i="10"/>
  <c r="L96" i="10"/>
  <c r="AD108" i="10"/>
  <c r="Z108" i="10"/>
  <c r="R108" i="10"/>
  <c r="O108" i="10"/>
  <c r="L108" i="10"/>
  <c r="AD35" i="10"/>
  <c r="Z35" i="10"/>
  <c r="R35" i="10"/>
  <c r="O35" i="10"/>
  <c r="L35" i="10"/>
  <c r="AD18" i="10"/>
  <c r="Z18" i="10"/>
  <c r="R18" i="10"/>
  <c r="O18" i="10"/>
  <c r="L18" i="10"/>
  <c r="AD13" i="10"/>
  <c r="Z13" i="10"/>
  <c r="R13" i="10"/>
  <c r="O13" i="10"/>
  <c r="L13" i="10"/>
  <c r="AD44" i="10"/>
  <c r="Z44" i="10"/>
  <c r="R44" i="10"/>
  <c r="O44" i="10"/>
  <c r="L44" i="10"/>
  <c r="AD36" i="10"/>
  <c r="Z36" i="10"/>
  <c r="R36" i="10"/>
  <c r="O36" i="10"/>
  <c r="L36" i="10"/>
  <c r="AD46" i="10"/>
  <c r="Z46" i="10"/>
  <c r="R46" i="10"/>
  <c r="O46" i="10"/>
  <c r="L46" i="10"/>
  <c r="AD21" i="10"/>
  <c r="Z21" i="10"/>
  <c r="R21" i="10"/>
  <c r="O21" i="10"/>
  <c r="L21" i="10"/>
  <c r="AD79" i="10"/>
  <c r="Z79" i="10"/>
  <c r="R79" i="10"/>
  <c r="O79" i="10"/>
  <c r="L79" i="10"/>
  <c r="AD43" i="10"/>
  <c r="Z43" i="10"/>
  <c r="R43" i="10"/>
  <c r="O43" i="10"/>
  <c r="L43" i="10"/>
  <c r="AD67" i="10"/>
  <c r="Z67" i="10"/>
  <c r="R67" i="10"/>
  <c r="O67" i="10"/>
  <c r="L67" i="10"/>
  <c r="AD65" i="10"/>
  <c r="Z65" i="10"/>
  <c r="R65" i="10"/>
  <c r="O65" i="10"/>
  <c r="L65" i="10"/>
  <c r="AD109" i="10"/>
  <c r="Z109" i="10"/>
  <c r="R109" i="10"/>
  <c r="O109" i="10"/>
  <c r="L109" i="10"/>
  <c r="AD93" i="10"/>
  <c r="Z93" i="10"/>
  <c r="R93" i="10"/>
  <c r="O93" i="10"/>
  <c r="L93" i="10"/>
  <c r="AD30" i="10"/>
  <c r="Z30" i="10"/>
  <c r="R30" i="10"/>
  <c r="O30" i="10"/>
  <c r="L30" i="10"/>
  <c r="AD9" i="10"/>
  <c r="Z9" i="10"/>
  <c r="R9" i="10"/>
  <c r="O9" i="10"/>
  <c r="L9" i="10"/>
  <c r="AD14" i="10"/>
  <c r="Z14" i="10"/>
  <c r="R14" i="10"/>
  <c r="O14" i="10"/>
  <c r="L14" i="10"/>
  <c r="AD81" i="10"/>
  <c r="Z81" i="10"/>
  <c r="R81" i="10"/>
  <c r="O81" i="10"/>
  <c r="L81" i="10"/>
  <c r="AD37" i="10"/>
  <c r="Z37" i="10"/>
  <c r="R37" i="10"/>
  <c r="O37" i="10"/>
  <c r="L37" i="10"/>
  <c r="AD85" i="10"/>
  <c r="Z85" i="10"/>
  <c r="R85" i="10"/>
  <c r="O85" i="10"/>
  <c r="L85" i="10"/>
  <c r="AD60" i="10"/>
  <c r="Z60" i="10"/>
  <c r="R60" i="10"/>
  <c r="O60" i="10"/>
  <c r="L60" i="10"/>
  <c r="AD61" i="10"/>
  <c r="Z61" i="10"/>
  <c r="R61" i="10"/>
  <c r="O61" i="10"/>
  <c r="L61" i="10"/>
  <c r="AD59" i="10"/>
  <c r="Z59" i="10"/>
  <c r="R59" i="10"/>
  <c r="O59" i="10"/>
  <c r="L59" i="10"/>
  <c r="AD62" i="10"/>
  <c r="Z62" i="10"/>
  <c r="R62" i="10"/>
  <c r="O62" i="10"/>
  <c r="L62" i="10"/>
  <c r="AD107" i="10"/>
  <c r="Z107" i="10"/>
  <c r="R107" i="10"/>
  <c r="O107" i="10"/>
  <c r="L107" i="10"/>
  <c r="AD94" i="10"/>
  <c r="Z94" i="10"/>
  <c r="R94" i="10"/>
  <c r="O94" i="10"/>
  <c r="L94" i="10"/>
  <c r="AD38" i="10"/>
  <c r="Z38" i="10"/>
  <c r="R38" i="10"/>
  <c r="O38" i="10"/>
  <c r="L38" i="10"/>
  <c r="AD69" i="10"/>
  <c r="Z69" i="10"/>
  <c r="R69" i="10"/>
  <c r="O69" i="10"/>
  <c r="L69" i="10"/>
  <c r="AD74" i="10"/>
  <c r="Z74" i="10"/>
  <c r="R74" i="10"/>
  <c r="O74" i="10"/>
  <c r="L74" i="10"/>
  <c r="AD56" i="10"/>
  <c r="Z56" i="10"/>
  <c r="R56" i="10"/>
  <c r="O56" i="10"/>
  <c r="L56" i="10"/>
  <c r="AD87" i="10"/>
  <c r="Z87" i="10"/>
  <c r="R87" i="10"/>
  <c r="O87" i="10"/>
  <c r="L87" i="10"/>
  <c r="AD54" i="10"/>
  <c r="Z54" i="10"/>
  <c r="R54" i="10"/>
  <c r="O54" i="10"/>
  <c r="L54" i="10"/>
  <c r="AD22" i="10"/>
  <c r="Z22" i="10"/>
  <c r="R22" i="10"/>
  <c r="O22" i="10"/>
  <c r="L22" i="10"/>
  <c r="AD34" i="10"/>
  <c r="Z34" i="10"/>
  <c r="R34" i="10"/>
  <c r="O34" i="10"/>
  <c r="L34" i="10"/>
  <c r="AD88" i="10"/>
  <c r="Z88" i="10"/>
  <c r="R88" i="10"/>
  <c r="O88" i="10"/>
  <c r="L88" i="10"/>
  <c r="AD78" i="10"/>
  <c r="Z78" i="10"/>
  <c r="R78" i="10"/>
  <c r="O78" i="10"/>
  <c r="L78" i="10"/>
  <c r="AD84" i="10"/>
  <c r="Z84" i="10"/>
  <c r="R84" i="10"/>
  <c r="O84" i="10"/>
  <c r="L84" i="10"/>
  <c r="AD58" i="10"/>
  <c r="Z58" i="10"/>
  <c r="R58" i="10"/>
  <c r="O58" i="10"/>
  <c r="L58" i="10"/>
  <c r="AD66" i="10"/>
  <c r="Z66" i="10"/>
  <c r="R66" i="10"/>
  <c r="O66" i="10"/>
  <c r="L66" i="10"/>
  <c r="AD86" i="10"/>
  <c r="Z86" i="10"/>
  <c r="R86" i="10"/>
  <c r="O86" i="10"/>
  <c r="L86" i="10"/>
  <c r="AD110" i="10"/>
  <c r="Z110" i="10"/>
  <c r="R110" i="10"/>
  <c r="O110" i="10"/>
  <c r="L110" i="10"/>
  <c r="Q117" i="2"/>
  <c r="AD117" i="2"/>
  <c r="N117" i="2"/>
  <c r="Z117" i="2"/>
  <c r="H117" i="2"/>
  <c r="R117" i="2"/>
  <c r="O117" i="2"/>
  <c r="L7" i="2"/>
  <c r="O7" i="2"/>
  <c r="R7" i="2"/>
  <c r="Z7" i="2"/>
  <c r="AD7" i="2"/>
  <c r="L60" i="2"/>
  <c r="O60" i="2"/>
  <c r="R60" i="2"/>
  <c r="Z60" i="2"/>
  <c r="AD60" i="2"/>
  <c r="L40" i="2"/>
  <c r="O40" i="2"/>
  <c r="R40" i="2"/>
  <c r="Z40" i="2"/>
  <c r="AD40" i="2"/>
  <c r="L51" i="2"/>
  <c r="O51" i="2"/>
  <c r="R51" i="2"/>
  <c r="Z51" i="2"/>
  <c r="AD51" i="2"/>
  <c r="L70" i="2"/>
  <c r="O70" i="2"/>
  <c r="R70" i="2"/>
  <c r="Z70" i="2"/>
  <c r="AD70" i="2"/>
  <c r="L95" i="2"/>
  <c r="O95" i="2"/>
  <c r="R95" i="2"/>
  <c r="Z95" i="2"/>
  <c r="AD95" i="2"/>
  <c r="L110" i="2"/>
  <c r="L45" i="2"/>
  <c r="Z45" i="2"/>
  <c r="AD45" i="2"/>
  <c r="Z110" i="2"/>
  <c r="AD110" i="2"/>
  <c r="Z55" i="2"/>
  <c r="AD55" i="2"/>
  <c r="Z115" i="2"/>
  <c r="AD115" i="2"/>
  <c r="Z46" i="2"/>
  <c r="AD46" i="2"/>
  <c r="Z80" i="2"/>
  <c r="AD80" i="2"/>
  <c r="Z32" i="2"/>
  <c r="AD32" i="2"/>
  <c r="Z37" i="2"/>
  <c r="AD37" i="2"/>
  <c r="Z111" i="2"/>
  <c r="AD111" i="2"/>
  <c r="Z93" i="2"/>
  <c r="AD93" i="2"/>
  <c r="Z65" i="2"/>
  <c r="AD65" i="2"/>
  <c r="Z78" i="2"/>
  <c r="AD78" i="2"/>
  <c r="Z15" i="2"/>
  <c r="AD15" i="2"/>
  <c r="Z44" i="2"/>
  <c r="AD44" i="2"/>
  <c r="Z91" i="2"/>
  <c r="AD91" i="2"/>
  <c r="Z89" i="2"/>
  <c r="AD89" i="2"/>
  <c r="Z108" i="2"/>
  <c r="AD108" i="2"/>
  <c r="Z20" i="2"/>
  <c r="AD20" i="2"/>
  <c r="Z81" i="2"/>
  <c r="AD81" i="2"/>
  <c r="Z74" i="2"/>
  <c r="AD74" i="2"/>
  <c r="Z112" i="2"/>
  <c r="AD112" i="2"/>
  <c r="Z86" i="2"/>
  <c r="AD86" i="2"/>
  <c r="Z82" i="2"/>
  <c r="AD82" i="2"/>
  <c r="Z64" i="2"/>
  <c r="AD64" i="2"/>
  <c r="Z68" i="2"/>
  <c r="AD68" i="2"/>
  <c r="Z42" i="2"/>
  <c r="AD42" i="2"/>
  <c r="Z18" i="2"/>
  <c r="AD18" i="2"/>
  <c r="Z22" i="2"/>
  <c r="AD22" i="2"/>
  <c r="Z52" i="2"/>
  <c r="AD52" i="2"/>
  <c r="Z26" i="2"/>
  <c r="AD26" i="2"/>
  <c r="Z50" i="2"/>
  <c r="AD50" i="2"/>
  <c r="Z31" i="2"/>
  <c r="AD31" i="2"/>
  <c r="Z79" i="2"/>
  <c r="AD79" i="2"/>
  <c r="Z104" i="2"/>
  <c r="AD104" i="2"/>
  <c r="Z76" i="2"/>
  <c r="AD76" i="2"/>
  <c r="Z21" i="2"/>
  <c r="AD21" i="2"/>
  <c r="Z28" i="2"/>
  <c r="AD28" i="2"/>
  <c r="Z85" i="2"/>
  <c r="AD85" i="2"/>
  <c r="Z102" i="2"/>
  <c r="AD102" i="2"/>
  <c r="Z11" i="2"/>
  <c r="AD11" i="2"/>
  <c r="Z87" i="2"/>
  <c r="AD87" i="2"/>
  <c r="Z83" i="2"/>
  <c r="AD83" i="2"/>
  <c r="Z24" i="2"/>
  <c r="AD24" i="2"/>
  <c r="Z53" i="2"/>
  <c r="AD53" i="2"/>
  <c r="Z35" i="2"/>
  <c r="AD35" i="2"/>
  <c r="Z109" i="2"/>
  <c r="AD109" i="2"/>
  <c r="Z36" i="2"/>
  <c r="AD36" i="2"/>
  <c r="Z90" i="2"/>
  <c r="AD90" i="2"/>
  <c r="Z100" i="2"/>
  <c r="AD100" i="2"/>
  <c r="Z94" i="2"/>
  <c r="AD94" i="2"/>
  <c r="Z101" i="2"/>
  <c r="AD101" i="2"/>
  <c r="Z34" i="2"/>
  <c r="AD34" i="2"/>
  <c r="Z67" i="2"/>
  <c r="AD67" i="2"/>
  <c r="Z72" i="2"/>
  <c r="AD72" i="2"/>
  <c r="Z106" i="2"/>
  <c r="AD106" i="2"/>
  <c r="Z113" i="2"/>
  <c r="AD113" i="2"/>
  <c r="Z88" i="2"/>
  <c r="AD88" i="2"/>
  <c r="Z38" i="2"/>
  <c r="AD38" i="2"/>
  <c r="Z71" i="2"/>
  <c r="AD71" i="2"/>
  <c r="Z77" i="2"/>
  <c r="AD77" i="2"/>
  <c r="Z47" i="2"/>
  <c r="AD47" i="2"/>
  <c r="Z59" i="2"/>
  <c r="AD59" i="2"/>
  <c r="Z96" i="2"/>
  <c r="AD96" i="2"/>
  <c r="Z98" i="2"/>
  <c r="AD98" i="2"/>
  <c r="Z69" i="2"/>
  <c r="AD69" i="2"/>
  <c r="Z16" i="2"/>
  <c r="AD16" i="2"/>
  <c r="Z27" i="2"/>
  <c r="AD27" i="2"/>
  <c r="Z107" i="2"/>
  <c r="AD107" i="2"/>
  <c r="Z41" i="2"/>
  <c r="AD41" i="2"/>
  <c r="Z84" i="2"/>
  <c r="AD84" i="2"/>
  <c r="Z97" i="2"/>
  <c r="AD97" i="2"/>
  <c r="Z56" i="2"/>
  <c r="AD56" i="2"/>
  <c r="Z19" i="2"/>
  <c r="AD19" i="2"/>
  <c r="Z43" i="2"/>
  <c r="AD43" i="2"/>
  <c r="Z58" i="2"/>
  <c r="AD58" i="2"/>
  <c r="Z8" i="2"/>
  <c r="AD8" i="2"/>
  <c r="Z114" i="2"/>
  <c r="AD114" i="2"/>
  <c r="Z99" i="2"/>
  <c r="AD99" i="2"/>
  <c r="Z14" i="2"/>
  <c r="AD14" i="2"/>
  <c r="Z17" i="2"/>
  <c r="AD17" i="2"/>
  <c r="Z61" i="2"/>
  <c r="AD61" i="2"/>
  <c r="Z54" i="2"/>
  <c r="AD54" i="2"/>
  <c r="Z30" i="2"/>
  <c r="AD30" i="2"/>
  <c r="Z62" i="2"/>
  <c r="AD62" i="2"/>
  <c r="Z29" i="2"/>
  <c r="AD29" i="2"/>
  <c r="Z63" i="2"/>
  <c r="AD63" i="2"/>
  <c r="Z10" i="2"/>
  <c r="AD10" i="2"/>
  <c r="Z25" i="2"/>
  <c r="AD25" i="2"/>
  <c r="Z92" i="2"/>
  <c r="AD92" i="2"/>
  <c r="Z57" i="2"/>
  <c r="AD57" i="2"/>
  <c r="Z39" i="2"/>
  <c r="AD39" i="2"/>
  <c r="Z12" i="2"/>
  <c r="AD12" i="2"/>
  <c r="Z49" i="2"/>
  <c r="AD49" i="2"/>
  <c r="Z66" i="2"/>
  <c r="AD66" i="2"/>
  <c r="Z105" i="2"/>
  <c r="AD105" i="2"/>
  <c r="Z75" i="2"/>
  <c r="AD75" i="2"/>
  <c r="Z33" i="2"/>
  <c r="AD33" i="2"/>
  <c r="Z9" i="2"/>
  <c r="AD9" i="2"/>
  <c r="Z13" i="2"/>
  <c r="AD13" i="2"/>
  <c r="Z103" i="2"/>
  <c r="AD103" i="2"/>
  <c r="Z48" i="2"/>
  <c r="AD48" i="2"/>
  <c r="Z23" i="2"/>
  <c r="AD23" i="2"/>
  <c r="Z73" i="2"/>
  <c r="AD73" i="2"/>
  <c r="R45" i="2"/>
  <c r="R110" i="2"/>
  <c r="R55" i="2"/>
  <c r="R115" i="2"/>
  <c r="R46" i="2"/>
  <c r="R80" i="2"/>
  <c r="R32" i="2"/>
  <c r="R37" i="2"/>
  <c r="R111" i="2"/>
  <c r="R93" i="2"/>
  <c r="R65" i="2"/>
  <c r="R78" i="2"/>
  <c r="R15" i="2"/>
  <c r="R44" i="2"/>
  <c r="R91" i="2"/>
  <c r="R89" i="2"/>
  <c r="R108" i="2"/>
  <c r="R20" i="2"/>
  <c r="R81" i="2"/>
  <c r="R74" i="2"/>
  <c r="R112" i="2"/>
  <c r="R86" i="2"/>
  <c r="R82" i="2"/>
  <c r="R64" i="2"/>
  <c r="R68" i="2"/>
  <c r="R42" i="2"/>
  <c r="R18" i="2"/>
  <c r="R22" i="2"/>
  <c r="R52" i="2"/>
  <c r="R26" i="2"/>
  <c r="R50" i="2"/>
  <c r="R31" i="2"/>
  <c r="R79" i="2"/>
  <c r="R104" i="2"/>
  <c r="R76" i="2"/>
  <c r="R21" i="2"/>
  <c r="R28" i="2"/>
  <c r="R85" i="2"/>
  <c r="R102" i="2"/>
  <c r="R11" i="2"/>
  <c r="R87" i="2"/>
  <c r="R83" i="2"/>
  <c r="R24" i="2"/>
  <c r="R53" i="2"/>
  <c r="R35" i="2"/>
  <c r="R109" i="2"/>
  <c r="R36" i="2"/>
  <c r="R90" i="2"/>
  <c r="R100" i="2"/>
  <c r="R94" i="2"/>
  <c r="R101" i="2"/>
  <c r="R34" i="2"/>
  <c r="R67" i="2"/>
  <c r="R72" i="2"/>
  <c r="R106" i="2"/>
  <c r="R113" i="2"/>
  <c r="R88" i="2"/>
  <c r="R38" i="2"/>
  <c r="R71" i="2"/>
  <c r="R77" i="2"/>
  <c r="R47" i="2"/>
  <c r="R59" i="2"/>
  <c r="R96" i="2"/>
  <c r="R98" i="2"/>
  <c r="R69" i="2"/>
  <c r="R16" i="2"/>
  <c r="R27" i="2"/>
  <c r="R107" i="2"/>
  <c r="R41" i="2"/>
  <c r="R84" i="2"/>
  <c r="R97" i="2"/>
  <c r="R56" i="2"/>
  <c r="R19" i="2"/>
  <c r="R43" i="2"/>
  <c r="R58" i="2"/>
  <c r="R8" i="2"/>
  <c r="R114" i="2"/>
  <c r="R99" i="2"/>
  <c r="R14" i="2"/>
  <c r="R17" i="2"/>
  <c r="R61" i="2"/>
  <c r="R54" i="2"/>
  <c r="R30" i="2"/>
  <c r="R62" i="2"/>
  <c r="R29" i="2"/>
  <c r="R63" i="2"/>
  <c r="R10" i="2"/>
  <c r="R25" i="2"/>
  <c r="R92" i="2"/>
  <c r="R57" i="2"/>
  <c r="R39" i="2"/>
  <c r="R12" i="2"/>
  <c r="R49" i="2"/>
  <c r="R66" i="2"/>
  <c r="R105" i="2"/>
  <c r="R75" i="2"/>
  <c r="R33" i="2"/>
  <c r="R9" i="2"/>
  <c r="R13" i="2"/>
  <c r="R103" i="2"/>
  <c r="R48" i="2"/>
  <c r="R23" i="2"/>
  <c r="R73" i="2"/>
  <c r="O45" i="2"/>
  <c r="O110" i="2"/>
  <c r="O55" i="2"/>
  <c r="O115" i="2"/>
  <c r="O46" i="2"/>
  <c r="O80" i="2"/>
  <c r="O32" i="2"/>
  <c r="O37" i="2"/>
  <c r="O111" i="2"/>
  <c r="O93" i="2"/>
  <c r="O65" i="2"/>
  <c r="O78" i="2"/>
  <c r="O15" i="2"/>
  <c r="O44" i="2"/>
  <c r="O91" i="2"/>
  <c r="O89" i="2"/>
  <c r="O108" i="2"/>
  <c r="O20" i="2"/>
  <c r="O81" i="2"/>
  <c r="O74" i="2"/>
  <c r="O112" i="2"/>
  <c r="O86" i="2"/>
  <c r="O82" i="2"/>
  <c r="O64" i="2"/>
  <c r="O68" i="2"/>
  <c r="O42" i="2"/>
  <c r="O18" i="2"/>
  <c r="O22" i="2"/>
  <c r="O52" i="2"/>
  <c r="O26" i="2"/>
  <c r="O50" i="2"/>
  <c r="O31" i="2"/>
  <c r="O79" i="2"/>
  <c r="O104" i="2"/>
  <c r="O76" i="2"/>
  <c r="O21" i="2"/>
  <c r="O28" i="2"/>
  <c r="O85" i="2"/>
  <c r="O102" i="2"/>
  <c r="O11" i="2"/>
  <c r="O87" i="2"/>
  <c r="O83" i="2"/>
  <c r="O24" i="2"/>
  <c r="O53" i="2"/>
  <c r="O35" i="2"/>
  <c r="O109" i="2"/>
  <c r="O36" i="2"/>
  <c r="O90" i="2"/>
  <c r="O100" i="2"/>
  <c r="O94" i="2"/>
  <c r="O101" i="2"/>
  <c r="O34" i="2"/>
  <c r="O67" i="2"/>
  <c r="O72" i="2"/>
  <c r="O106" i="2"/>
  <c r="O113" i="2"/>
  <c r="O88" i="2"/>
  <c r="O38" i="2"/>
  <c r="O71" i="2"/>
  <c r="O77" i="2"/>
  <c r="O47" i="2"/>
  <c r="O59" i="2"/>
  <c r="O96" i="2"/>
  <c r="O98" i="2"/>
  <c r="O69" i="2"/>
  <c r="O16" i="2"/>
  <c r="O27" i="2"/>
  <c r="O107" i="2"/>
  <c r="O41" i="2"/>
  <c r="O84" i="2"/>
  <c r="O97" i="2"/>
  <c r="O56" i="2"/>
  <c r="O19" i="2"/>
  <c r="O43" i="2"/>
  <c r="O58" i="2"/>
  <c r="O8" i="2"/>
  <c r="O114" i="2"/>
  <c r="O99" i="2"/>
  <c r="O14" i="2"/>
  <c r="O17" i="2"/>
  <c r="O61" i="2"/>
  <c r="O54" i="2"/>
  <c r="O30" i="2"/>
  <c r="O62" i="2"/>
  <c r="O29" i="2"/>
  <c r="O63" i="2"/>
  <c r="O10" i="2"/>
  <c r="O25" i="2"/>
  <c r="O92" i="2"/>
  <c r="O57" i="2"/>
  <c r="O39" i="2"/>
  <c r="O12" i="2"/>
  <c r="O49" i="2"/>
  <c r="O66" i="2"/>
  <c r="O105" i="2"/>
  <c r="O75" i="2"/>
  <c r="O33" i="2"/>
  <c r="O9" i="2"/>
  <c r="O13" i="2"/>
  <c r="O103" i="2"/>
  <c r="O48" i="2"/>
  <c r="O23" i="2"/>
  <c r="O73" i="2"/>
  <c r="L55" i="2"/>
  <c r="L115" i="2"/>
  <c r="L46" i="2"/>
  <c r="L80" i="2"/>
  <c r="L32" i="2"/>
  <c r="L37" i="2"/>
  <c r="L111" i="2"/>
  <c r="L93" i="2"/>
  <c r="L65" i="2"/>
  <c r="L78" i="2"/>
  <c r="L15" i="2"/>
  <c r="L44" i="2"/>
  <c r="L91" i="2"/>
  <c r="L89" i="2"/>
  <c r="L108" i="2"/>
  <c r="L20" i="2"/>
  <c r="L81" i="2"/>
  <c r="L74" i="2"/>
  <c r="L112" i="2"/>
  <c r="L86" i="2"/>
  <c r="L82" i="2"/>
  <c r="L64" i="2"/>
  <c r="L68" i="2"/>
  <c r="L42" i="2"/>
  <c r="L18" i="2"/>
  <c r="L22" i="2"/>
  <c r="L52" i="2"/>
  <c r="L26" i="2"/>
  <c r="L50" i="2"/>
  <c r="L31" i="2"/>
  <c r="L79" i="2"/>
  <c r="L104" i="2"/>
  <c r="L76" i="2"/>
  <c r="L21" i="2"/>
  <c r="L28" i="2"/>
  <c r="L85" i="2"/>
  <c r="L102" i="2"/>
  <c r="L11" i="2"/>
  <c r="L87" i="2"/>
  <c r="L83" i="2"/>
  <c r="L24" i="2"/>
  <c r="L53" i="2"/>
  <c r="L35" i="2"/>
  <c r="L109" i="2"/>
  <c r="L36" i="2"/>
  <c r="L90" i="2"/>
  <c r="L100" i="2"/>
  <c r="L94" i="2"/>
  <c r="L101" i="2"/>
  <c r="L34" i="2"/>
  <c r="L67" i="2"/>
  <c r="L72" i="2"/>
  <c r="L106" i="2"/>
  <c r="L113" i="2"/>
  <c r="L88" i="2"/>
  <c r="L38" i="2"/>
  <c r="L71" i="2"/>
  <c r="L77" i="2"/>
  <c r="L47" i="2"/>
  <c r="L59" i="2"/>
  <c r="L96" i="2"/>
  <c r="L98" i="2"/>
  <c r="L69" i="2"/>
  <c r="L16" i="2"/>
  <c r="L27" i="2"/>
  <c r="L107" i="2"/>
  <c r="L41" i="2"/>
  <c r="L84" i="2"/>
  <c r="L97" i="2"/>
  <c r="L56" i="2"/>
  <c r="L19" i="2"/>
  <c r="L43" i="2"/>
  <c r="L58" i="2"/>
  <c r="L8" i="2"/>
  <c r="L114" i="2"/>
  <c r="L99" i="2"/>
  <c r="L14" i="2"/>
  <c r="L17" i="2"/>
  <c r="L61" i="2"/>
  <c r="L54" i="2"/>
  <c r="L30" i="2"/>
  <c r="L62" i="2"/>
  <c r="L29" i="2"/>
  <c r="L63" i="2"/>
  <c r="L10" i="2"/>
  <c r="L25" i="2"/>
  <c r="L92" i="2"/>
  <c r="L57" i="2"/>
  <c r="L39" i="2"/>
  <c r="L12" i="2"/>
  <c r="L49" i="2"/>
  <c r="L66" i="2"/>
  <c r="L105" i="2"/>
  <c r="L75" i="2"/>
  <c r="L33" i="2"/>
  <c r="L9" i="2"/>
  <c r="L13" i="2"/>
  <c r="L103" i="2"/>
  <c r="L48" i="2"/>
  <c r="L23" i="2"/>
  <c r="L73" i="2"/>
</calcChain>
</file>

<file path=xl/sharedStrings.xml><?xml version="1.0" encoding="utf-8"?>
<sst xmlns="http://schemas.openxmlformats.org/spreadsheetml/2006/main" count="522" uniqueCount="164">
  <si>
    <t>Program Code</t>
  </si>
  <si>
    <t>Municipal Group</t>
  </si>
  <si>
    <t>Municipal Program</t>
  </si>
  <si>
    <t>Reported Multi-Family Households</t>
  </si>
  <si>
    <t>Reported Seasonal Households</t>
  </si>
  <si>
    <t>Reported Population</t>
  </si>
  <si>
    <t xml:space="preserve">Reported Population + Calculated Seasonal Population                    </t>
  </si>
  <si>
    <t>Total Residential Waste Generated</t>
  </si>
  <si>
    <t xml:space="preserve">Total Residential Waste Diverted </t>
  </si>
  <si>
    <t>Total Residential Waste Disposed</t>
  </si>
  <si>
    <t>Residential Deposit Return Program</t>
  </si>
  <si>
    <t>Residential Reuse</t>
  </si>
  <si>
    <t>Residential Recyclables Diverted</t>
  </si>
  <si>
    <t>Residential Organics Diverted</t>
  </si>
  <si>
    <t>Residential MHSW Treatment / Reuse / Recycling</t>
  </si>
  <si>
    <t>Residential EFW</t>
  </si>
  <si>
    <t>Residential Hazardous Waste Disposal</t>
  </si>
  <si>
    <t>Residential Landfill</t>
  </si>
  <si>
    <t>Total Residential Disposal Rate</t>
  </si>
  <si>
    <t>Tonnes</t>
  </si>
  <si>
    <r>
      <t>Kg/Cap</t>
    </r>
    <r>
      <rPr>
        <b/>
        <vertAlign val="superscript"/>
        <sz val="11"/>
        <rFont val="Calibri"/>
        <family val="2"/>
        <scheme val="minor"/>
      </rPr>
      <t xml:space="preserve"> </t>
    </r>
  </si>
  <si>
    <t>Kg/Cap</t>
  </si>
  <si>
    <t>%</t>
  </si>
  <si>
    <t>ADMASTON/BROMLEY, TOWNSHIP OF</t>
  </si>
  <si>
    <t>ALGONQUINS OF PIKWAKANAGAN</t>
  </si>
  <si>
    <t>AUGUSTA, TOWNSHIP OF</t>
  </si>
  <si>
    <t>BANCROFT, TOWN OF</t>
  </si>
  <si>
    <t>BARRIE, CITY OF</t>
  </si>
  <si>
    <t>BAYHAM, MUNICIPALITY OF</t>
  </si>
  <si>
    <t>BECKWITH, TOWNSHIP OF</t>
  </si>
  <si>
    <t>BLUEWATER RECYCLING ASSOCIATION</t>
  </si>
  <si>
    <t>BRANT, COUNTY OF</t>
  </si>
  <si>
    <t>BRANTFORD, CITY OF</t>
  </si>
  <si>
    <t>BROCKVILLE, CITY OF</t>
  </si>
  <si>
    <t>BRUCE AREA SOLID WASTE RECYCLING</t>
  </si>
  <si>
    <t>BRUDENELL, LYNDOCH AND RAGLAN, TOWNSHIP OF</t>
  </si>
  <si>
    <t>CARLETON PLACE, TOWN OF</t>
  </si>
  <si>
    <t>CARLING, TOWNSHIP OF</t>
  </si>
  <si>
    <t>CHATHAM-KENT, MUNICIPALITY OF</t>
  </si>
  <si>
    <t>CLARENCE-ROCKLAND, CITY OF</t>
  </si>
  <si>
    <t>CORNWALL, CITY OF</t>
  </si>
  <si>
    <t>DEEP RIVER, TOWN OF</t>
  </si>
  <si>
    <t>DRUMMOND-NORTH ELMSLEY, TOWNSHIP OF</t>
  </si>
  <si>
    <t>DURHAM, REGIONAL MUNICIPALITY OF</t>
  </si>
  <si>
    <t>DYSART ET AL, TOWNSHIP OF</t>
  </si>
  <si>
    <t>ESPANOLA, TOWN OF</t>
  </si>
  <si>
    <t>ESSEX-WINDSOR SOLID WASTE AUTHORITY</t>
  </si>
  <si>
    <t>GEORGIAN BLUFFS, TOWNSHIP OF</t>
  </si>
  <si>
    <t>GILLIES, TOWNSHIP OF</t>
  </si>
  <si>
    <t>GREATER NAPANEE, TOWNSHIP OF</t>
  </si>
  <si>
    <t>GREATER SUDBURY, CITY OF</t>
  </si>
  <si>
    <t>GREY HIGHLANDS, MUNICIPALITY OF</t>
  </si>
  <si>
    <t>GUELPH, CITY OF</t>
  </si>
  <si>
    <t>HALTON, REGIONAL MUNICIPALITY OF</t>
  </si>
  <si>
    <t>HAMILTON, CITY OF</t>
  </si>
  <si>
    <t>HAWKESBURY JOINT RECYCLING</t>
  </si>
  <si>
    <t>HIGHLANDS EAST, MUNICIPALITY OF</t>
  </si>
  <si>
    <t>KAWARTHA LAKES, CITY OF</t>
  </si>
  <si>
    <t>KILLALOE, HAGARTY, AND RICHARDS, TOWNSHIP OF</t>
  </si>
  <si>
    <t>KINGSTON, CITY OF</t>
  </si>
  <si>
    <t>KIRKLAND LAKE, TOWN OF</t>
  </si>
  <si>
    <t>LAURENTIAN HILLS, TOWN OF</t>
  </si>
  <si>
    <t>LONDON, CITY OF</t>
  </si>
  <si>
    <t>MALAHIDE, TOWNSHIP OF</t>
  </si>
  <si>
    <t>MCKELLAR, TOWNSHIP OF</t>
  </si>
  <si>
    <t>MCNAB-BRAESIDE, TOWNSHIP OF</t>
  </si>
  <si>
    <t>MERRICKVILLE-WOLFORD, VILLAGE OF</t>
  </si>
  <si>
    <t>MINDEN HILLS, TOWNSHIP OF</t>
  </si>
  <si>
    <t>MISSISSAUGAS OF THE NEW CREDIT FIRST NATION</t>
  </si>
  <si>
    <t>NIAGARA, REGIONAL MUNICIPALITY OF</t>
  </si>
  <si>
    <t>NORTH BAY, CITY OF</t>
  </si>
  <si>
    <t>NORTH DUNDAS, TOWNSHIP OF</t>
  </si>
  <si>
    <t>NORTH FRONTENAC, TOWNSHIP OF</t>
  </si>
  <si>
    <t>NORTH HURON, TOWNSHIP OF</t>
  </si>
  <si>
    <t>NORTHERN BRUCE PENINSULA, MUNICIPALITY OF</t>
  </si>
  <si>
    <t>NORTHUMBERLAND, COUNTY OF</t>
  </si>
  <si>
    <t>ONEIDA NATION OF THE THAMES</t>
  </si>
  <si>
    <t>ORILLIA, CITY OF</t>
  </si>
  <si>
    <t>OTTAWA, CITY OF</t>
  </si>
  <si>
    <t>PEEL, REGIONAL MUNICIPALITY OF</t>
  </si>
  <si>
    <t>PETERBOROUGH, CITY OF</t>
  </si>
  <si>
    <t>PETERBOROUGH, COUNTY OF</t>
  </si>
  <si>
    <t>QUINTE WASTE SOLUTIONS</t>
  </si>
  <si>
    <t>RENFREW, TOWN OF</t>
  </si>
  <si>
    <t>RIDEAU LAKES, TOWNSHIP OF</t>
  </si>
  <si>
    <t>SARNIA, CITY OF</t>
  </si>
  <si>
    <t>SAULT STE. MARIE, CITY OF</t>
  </si>
  <si>
    <t>SEGUIN, TOWNSHIP OF</t>
  </si>
  <si>
    <t>SIMCOE, COUNTY OF</t>
  </si>
  <si>
    <t>SIX NATIONS</t>
  </si>
  <si>
    <t>SOUTH FRONTENAC, TOWNSHIP OF</t>
  </si>
  <si>
    <t>SOUTH GLENGARRY, TOWNSHIP OF</t>
  </si>
  <si>
    <t>SOUTH STORMONT, TOWNSHIP OF</t>
  </si>
  <si>
    <t>SOUTHGATE, TOWNSHIP OF</t>
  </si>
  <si>
    <t>SPANISH, TOWN OF</t>
  </si>
  <si>
    <t>ST. CHARLES, MUNICIPALITY OF</t>
  </si>
  <si>
    <t>ST. THOMAS, CITY OF</t>
  </si>
  <si>
    <t>STONE MILLS, TOWNSHIP OF</t>
  </si>
  <si>
    <t>STRATFORD, CITY OF</t>
  </si>
  <si>
    <t>THE BLUE MOUNTAINS, TOWN OF</t>
  </si>
  <si>
    <t>THE NATION, MUNICIPALITY</t>
  </si>
  <si>
    <t>THUNDER BAY, CITY OF</t>
  </si>
  <si>
    <t>TIMMINS, CITY OF</t>
  </si>
  <si>
    <t>TORONTO, CITY OF</t>
  </si>
  <si>
    <t>WATERLOO, REGIONAL MUNICIPALITY OF</t>
  </si>
  <si>
    <t>WELLINGTON, COUNTY OF</t>
  </si>
  <si>
    <t>WEST ELGIN, MUNICIPALITY OF</t>
  </si>
  <si>
    <t>YORK, REGIONAL MUNICIPALITY OF</t>
  </si>
  <si>
    <t>Totals &gt;</t>
  </si>
  <si>
    <t>Adjustment Notes:</t>
  </si>
  <si>
    <t>5,221,639 HH</t>
  </si>
  <si>
    <t>Residential On-Property</t>
  </si>
  <si>
    <t>Total Residential Waste Diversion Rate</t>
  </si>
  <si>
    <r>
      <t>2)</t>
    </r>
    <r>
      <rPr>
        <sz val="11"/>
        <rFont val="Calibri"/>
        <family val="2"/>
        <scheme val="minor"/>
      </rPr>
      <t xml:space="preserve"> If a program uses volume estimates for at least one or more of their contracts, volume estimates are assumed and their garbage rate is checked. Volume estimates are also assumed if the program did not answer weigh scale or volume estimates check boxes.  </t>
    </r>
  </si>
  <si>
    <r>
      <t>3)</t>
    </r>
    <r>
      <rPr>
        <sz val="11"/>
        <rFont val="Calibri"/>
        <family val="2"/>
        <scheme val="minor"/>
      </rPr>
      <t xml:space="preserve"> For any zero reported garbage collection, the Municipal Group average per capita rate for garbage was applied.</t>
    </r>
  </si>
  <si>
    <r>
      <t>5)</t>
    </r>
    <r>
      <rPr>
        <sz val="11"/>
        <rFont val="Calibri"/>
        <family val="2"/>
        <scheme val="minor"/>
      </rPr>
      <t xml:space="preserve"> Organics tonnes were adjusted if total kg/capita for the program (no kitchen waste tonnes) is greater than the 95th percentile of programs with no kitchen waste tonnes. This 95th percentile (no kitchen waste) was applied as the kg/capita adjustment.</t>
    </r>
  </si>
  <si>
    <r>
      <t>6)</t>
    </r>
    <r>
      <rPr>
        <sz val="11"/>
        <rFont val="Calibri"/>
        <family val="2"/>
        <scheme val="minor"/>
      </rPr>
      <t xml:space="preserve"> "Other Recyclables" were adjusted to equal the 95th percentile, if a program reported total "Other Recyclables" greater than the 95th percentile. There is no condition for anyone reporting zero "Other Recyclables" tonnes.</t>
    </r>
  </si>
  <si>
    <t>Reported single family and multi-family units show all reported units in the jurisdiction, not just those serviced.</t>
  </si>
  <si>
    <t>Reported Single Family Households Including Seasonal Households</t>
  </si>
  <si>
    <t>NIPPISING FIRST NATION</t>
  </si>
  <si>
    <t>OTTAWA VALLEY WASTE RECOVERY CENTRE</t>
  </si>
  <si>
    <t>ARNPRIOR, TOWN OF</t>
  </si>
  <si>
    <t>Municipal Group Total &gt;</t>
  </si>
  <si>
    <t>Urban Regional</t>
  </si>
  <si>
    <t>Rural Regional</t>
  </si>
  <si>
    <t>Rural Collection- North</t>
  </si>
  <si>
    <t>Rural Collection-South</t>
  </si>
  <si>
    <t>Medium Urban</t>
  </si>
  <si>
    <t>Rural Depot-North</t>
  </si>
  <si>
    <t>Rural Depot-South</t>
  </si>
  <si>
    <t>Municipal Group Average &gt;</t>
  </si>
  <si>
    <r>
      <t>4)</t>
    </r>
    <r>
      <rPr>
        <sz val="11"/>
        <rFont val="Calibri"/>
        <family val="2"/>
        <scheme val="minor"/>
      </rPr>
      <t xml:space="preserve"> Garbage tonnes for municipal programs reporting &lt;100 kg/capita of garbage were adjusted.</t>
    </r>
  </si>
  <si>
    <r>
      <t>1)</t>
    </r>
    <r>
      <rPr>
        <sz val="11"/>
        <rFont val="Calibri"/>
        <family val="2"/>
        <scheme val="minor"/>
      </rPr>
      <t xml:space="preserve"> Where the number of Blue Box-serviced households was not equal to the number of garbage-serviced households, especially for multi-family households, the garbage for the missing households was adjusted using an equivalent single-family household factor based on municipal waste composition audits. RPRA used a 0.72 factor to convert a multi-family household garbage rate to a single family rate for 2014.</t>
    </r>
  </si>
  <si>
    <t>ALGONQUIN HIGHLANDS, TOWNSHIP OF</t>
  </si>
  <si>
    <t>EAST FERRIS, TOWNSHIP OF</t>
  </si>
  <si>
    <t>Mohawks of the Bay of Quinte</t>
  </si>
  <si>
    <t>NORTH GRENVILLE, TOWNSHIP OF</t>
  </si>
  <si>
    <t>PRESCOTT, TOWN OF</t>
  </si>
  <si>
    <t>SIOUX LOOKOUT, THE CORPORATION OF THE MUNICIPALITY OF</t>
  </si>
  <si>
    <t>WEST GREY, TOWNSHIP OF</t>
  </si>
  <si>
    <t>Residential Waste Diverted (% of Diverted)</t>
  </si>
  <si>
    <t>Residential Waste Disposed (% of Disposed)</t>
  </si>
  <si>
    <t>1,2</t>
  </si>
  <si>
    <t>Additional Notes:</t>
  </si>
  <si>
    <t>As part of the 2016 Datacall RPRA introduced the Short Form Datacall (SFD) available to all municipal programs with a population under 30,000. Municipal Programs that reported into the SFD were only required to submit Blue Box data, and therefore have not be included in the diversion rate calculation.</t>
  </si>
  <si>
    <t>MUSKOKA,  DISTRICT MUNICIPALITY OF</t>
  </si>
  <si>
    <t>ELLIOT LAKE, CITY OF</t>
  </si>
  <si>
    <t>PLYMPTON-WYOMING, TOWN OF</t>
  </si>
  <si>
    <t>GREATER MADAWASKA, TOWNSHIP OF</t>
  </si>
  <si>
    <t>ALFRED &amp; PLANTAGENET, TOWNSHIP OF</t>
  </si>
  <si>
    <t>PETROLIA, TOWN OF</t>
  </si>
  <si>
    <t>SAULT NORTH WASTE MANAGEMENT COUNCIL</t>
  </si>
  <si>
    <t>ASSIGINACK,  TOWNSHIP OF</t>
  </si>
  <si>
    <t>DUFFERIN,  COUNTY OF</t>
  </si>
  <si>
    <t>HILTON BEACH,  VILLAGE OF</t>
  </si>
  <si>
    <t>MISSISSIPPI MILLS, TOWN OF</t>
  </si>
  <si>
    <t>NIPISSING,  TOWNSHIP OF</t>
  </si>
  <si>
    <t>OXFORD,  RESTRUCTURED COUNTY OF</t>
  </si>
  <si>
    <t>2017 Residential Waste Diversion Rates by Municipal Program (Alphabetical)</t>
  </si>
  <si>
    <t>TERRACE BAY, TOWNSHIP OF</t>
  </si>
  <si>
    <t>5,6</t>
  </si>
  <si>
    <t>2017 Residential Waste Diversion Rates by Municipal Program (Municipal Grouping)</t>
  </si>
  <si>
    <t>Large Urban Regional</t>
  </si>
  <si>
    <t>2017 Residential Waste Diversion Rates by Municipal Program (By Diversion)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</si>
</sst>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name val="Calibri"/>
      <family val="2"/>
      <scheme val="minor"/>
    </font>
    <font>
      <b/>
      <sz val="11"/>
      <name val="Calibri"/>
      <family val="2"/>
      <scheme val="minor"/>
    </font>
    <font>
      <b/>
      <u/>
      <sz val="14"/>
      <name val="Calibri"/>
      <family val="2"/>
      <scheme val="minor"/>
    </font>
    <font>
      <vertAlign val="superscript"/>
      <sz val="11"/>
      <color theme="1"/>
      <name val="Calibri"/>
      <family val="2"/>
      <scheme val="minor"/>
    </font>
    <font>
      <b/>
      <sz val="11"/>
      <color rgb="FF00B050"/>
      <name val="Calibri"/>
      <family val="2"/>
      <scheme val="minor"/>
    </font>
    <font>
      <b/>
      <vertAlign val="superscript"/>
      <sz val="11"/>
      <name val="Calibri"/>
      <family val="2"/>
      <scheme val="minor"/>
    </font>
    <font>
      <sz val="10"/>
      <name val="MS Sans Serif"/>
      <family val="2"/>
    </font>
    <font>
      <sz val="11"/>
      <color rgb="FF000000"/>
      <name val="Calibri"/>
      <family val="2"/>
    </font>
    <font>
      <sz val="11"/>
      <color rgb="FFFFFF00"/>
      <name val="Calibri"/>
      <family val="2"/>
      <scheme val="minor"/>
    </font>
    <font>
      <sz val="11"/>
      <name val="Calibri"/>
      <family val="2"/>
      <scheme val="minor"/>
    </font>
    <font>
      <vertAlign val="superscript"/>
      <sz val="11"/>
      <name val="Calibri"/>
      <family val="2"/>
      <scheme val="minor"/>
    </font>
    <font>
      <b/>
      <sz val="11"/>
      <name val="Calibri"/>
      <family val="2"/>
      <scheme val="minor"/>
    </font>
    <font>
      <sz val="11"/>
      <color theme="1"/>
      <name val="Calibri"/>
      <family val="2"/>
      <scheme val="minor"/>
    </font>
    <font>
      <vertAlign val="superscript"/>
      <sz val="11"/>
      <color theme="1"/>
      <name val="Calibri"/>
      <family val="2"/>
      <scheme val="minor"/>
    </font>
    <font>
      <b/>
      <sz val="11"/>
      <color theme="1"/>
      <name val="Calibri"/>
      <family val="2"/>
      <scheme val="minor"/>
    </font>
    <font>
      <b/>
      <sz val="11"/>
      <color rgb="FF00B050"/>
      <name val="Calibri"/>
      <family val="2"/>
      <scheme val="minor"/>
    </font>
    <font>
      <b/>
      <vertAlign val="superscript"/>
      <sz val="11"/>
      <name val="Calibri"/>
      <family val="2"/>
      <scheme val="minor"/>
    </font>
    <font>
      <sz val="11"/>
      <color rgb="FF000000"/>
      <name val="Calibri"/>
      <family val="2"/>
    </font>
    <font>
      <b/>
      <sz val="11"/>
      <color indexed="8"/>
      <name val="Calibri"/>
      <family val="2"/>
      <scheme val="minor"/>
    </font>
    <font>
      <b/>
      <sz val="11"/>
      <color rgb="FF000000"/>
      <name val="Calibri"/>
      <family val="2"/>
    </font>
    <font>
      <b/>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9">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 fillId="0" borderId="0"/>
    <xf numFmtId="0" fontId="11" fillId="0" borderId="0"/>
    <xf numFmtId="0" fontId="1" fillId="0" borderId="0"/>
  </cellStyleXfs>
  <cellXfs count="318">
    <xf numFmtId="0" fontId="0" fillId="0" borderId="0" xfId="0"/>
    <xf numFmtId="0" fontId="4" fillId="2" borderId="0" xfId="0" applyFont="1" applyFill="1"/>
    <xf numFmtId="0" fontId="4" fillId="2" borderId="0" xfId="0" applyFont="1" applyFill="1" applyAlignment="1">
      <alignment horizontal="center"/>
    </xf>
    <xf numFmtId="164" fontId="4" fillId="2" borderId="0" xfId="1" applyNumberFormat="1" applyFont="1" applyFill="1" applyAlignment="1">
      <alignment horizontal="left"/>
    </xf>
    <xf numFmtId="165" fontId="4" fillId="2" borderId="0" xfId="2" applyNumberFormat="1" applyFont="1" applyFill="1"/>
    <xf numFmtId="3" fontId="4" fillId="2" borderId="0" xfId="0" applyNumberFormat="1" applyFont="1" applyFill="1"/>
    <xf numFmtId="4" fontId="4" fillId="2" borderId="0" xfId="0" applyNumberFormat="1" applyFont="1" applyFill="1"/>
    <xf numFmtId="1" fontId="4" fillId="2" borderId="0" xfId="0" applyNumberFormat="1" applyFont="1" applyFill="1"/>
    <xf numFmtId="9" fontId="4" fillId="2" borderId="0" xfId="2" applyNumberFormat="1" applyFont="1" applyFill="1"/>
    <xf numFmtId="1" fontId="5" fillId="2" borderId="0" xfId="0" applyNumberFormat="1" applyFont="1" applyFill="1" applyAlignment="1">
      <alignment horizontal="left" vertical="top"/>
    </xf>
    <xf numFmtId="10" fontId="4" fillId="2" borderId="0" xfId="2" applyNumberFormat="1" applyFont="1" applyFill="1"/>
    <xf numFmtId="0" fontId="6" fillId="2" borderId="0" xfId="0" applyFont="1" applyFill="1"/>
    <xf numFmtId="0" fontId="0" fillId="2" borderId="0" xfId="0" applyFont="1" applyFill="1"/>
    <xf numFmtId="0" fontId="0" fillId="2" borderId="0" xfId="0" applyFont="1" applyFill="1" applyAlignment="1">
      <alignment horizontal="center"/>
    </xf>
    <xf numFmtId="4" fontId="0" fillId="2" borderId="0" xfId="0" applyNumberFormat="1" applyFont="1" applyFill="1"/>
    <xf numFmtId="1" fontId="0" fillId="2" borderId="0" xfId="0" applyNumberFormat="1" applyFont="1" applyFill="1"/>
    <xf numFmtId="1" fontId="8" fillId="2" borderId="0" xfId="0" applyNumberFormat="1" applyFont="1" applyFill="1" applyAlignment="1">
      <alignment horizontal="left" vertical="top"/>
    </xf>
    <xf numFmtId="10" fontId="0" fillId="2" borderId="0" xfId="2" applyNumberFormat="1" applyFont="1" applyFill="1"/>
    <xf numFmtId="0" fontId="2" fillId="2" borderId="0" xfId="0" applyFont="1" applyFill="1"/>
    <xf numFmtId="0" fontId="0" fillId="2" borderId="0" xfId="0" applyFont="1" applyFill="1" applyBorder="1"/>
    <xf numFmtId="0" fontId="0" fillId="2" borderId="5" xfId="0" applyFont="1" applyFill="1" applyBorder="1"/>
    <xf numFmtId="10" fontId="6" fillId="2" borderId="24" xfId="0" applyNumberFormat="1" applyFont="1" applyFill="1" applyBorder="1" applyAlignment="1">
      <alignment horizontal="center" vertical="center" wrapText="1"/>
    </xf>
    <xf numFmtId="10" fontId="6" fillId="2" borderId="24" xfId="2"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0" fontId="6" fillId="2" borderId="26"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0" fontId="0" fillId="2" borderId="0" xfId="0" applyFont="1" applyFill="1" applyAlignment="1">
      <alignment vertical="center"/>
    </xf>
    <xf numFmtId="3" fontId="4" fillId="2" borderId="6" xfId="0" applyNumberFormat="1" applyFont="1" applyFill="1" applyBorder="1" applyAlignment="1">
      <alignment horizontal="right" vertical="center" wrapText="1"/>
    </xf>
    <xf numFmtId="165" fontId="6" fillId="2" borderId="10" xfId="0" applyNumberFormat="1" applyFont="1" applyFill="1" applyBorder="1" applyAlignment="1">
      <alignment horizontal="center" vertical="center"/>
    </xf>
    <xf numFmtId="164" fontId="12" fillId="2" borderId="6" xfId="1" applyNumberFormat="1" applyFont="1" applyFill="1" applyBorder="1" applyAlignment="1" applyProtection="1">
      <alignment horizontal="right" vertical="center" wrapText="1"/>
    </xf>
    <xf numFmtId="0" fontId="4" fillId="2" borderId="5" xfId="0" applyFont="1" applyFill="1" applyBorder="1"/>
    <xf numFmtId="0" fontId="4" fillId="2" borderId="0" xfId="0" applyFont="1" applyFill="1" applyBorder="1"/>
    <xf numFmtId="0" fontId="3" fillId="2" borderId="0" xfId="0" applyFont="1" applyFill="1"/>
    <xf numFmtId="0" fontId="4" fillId="2" borderId="16" xfId="0" applyFont="1" applyFill="1" applyBorder="1"/>
    <xf numFmtId="0" fontId="6" fillId="2" borderId="13" xfId="0" applyFont="1" applyFill="1" applyBorder="1" applyAlignment="1">
      <alignment horizontal="right"/>
    </xf>
    <xf numFmtId="164" fontId="6" fillId="2" borderId="14" xfId="1" applyNumberFormat="1" applyFont="1" applyFill="1" applyBorder="1"/>
    <xf numFmtId="0" fontId="6" fillId="2" borderId="15" xfId="0" applyFont="1" applyFill="1" applyBorder="1"/>
    <xf numFmtId="3" fontId="6" fillId="2" borderId="15" xfId="0" applyNumberFormat="1" applyFont="1" applyFill="1" applyBorder="1"/>
    <xf numFmtId="165" fontId="9" fillId="2" borderId="27" xfId="0" applyNumberFormat="1" applyFont="1" applyFill="1" applyBorder="1" applyAlignment="1">
      <alignment horizontal="center" vertical="center" wrapText="1"/>
    </xf>
    <xf numFmtId="165" fontId="6" fillId="2" borderId="28" xfId="0" applyNumberFormat="1" applyFont="1" applyFill="1" applyBorder="1" applyAlignment="1">
      <alignment horizontal="center" vertical="center"/>
    </xf>
    <xf numFmtId="0" fontId="0" fillId="2" borderId="16" xfId="0" applyFont="1" applyFill="1" applyBorder="1"/>
    <xf numFmtId="15" fontId="4" fillId="2" borderId="0" xfId="0" applyNumberFormat="1" applyFont="1" applyFill="1" applyBorder="1"/>
    <xf numFmtId="0" fontId="0" fillId="2" borderId="17" xfId="0" applyFont="1" applyFill="1" applyBorder="1"/>
    <xf numFmtId="10" fontId="4" fillId="2" borderId="5" xfId="0" applyNumberFormat="1" applyFont="1" applyFill="1" applyBorder="1"/>
    <xf numFmtId="0" fontId="5" fillId="2" borderId="0" xfId="0" applyFont="1" applyFill="1" applyBorder="1" applyAlignment="1">
      <alignment horizontal="left" wrapText="1"/>
    </xf>
    <xf numFmtId="0" fontId="4" fillId="0" borderId="6" xfId="0" applyFont="1" applyBorder="1"/>
    <xf numFmtId="0" fontId="4" fillId="0" borderId="30" xfId="0" applyFont="1" applyBorder="1"/>
    <xf numFmtId="0" fontId="4" fillId="0" borderId="31" xfId="0" applyFont="1" applyBorder="1"/>
    <xf numFmtId="0" fontId="4" fillId="0" borderId="11" xfId="0" applyFont="1" applyBorder="1"/>
    <xf numFmtId="165" fontId="6" fillId="0" borderId="13" xfId="2" applyNumberFormat="1" applyFont="1" applyBorder="1"/>
    <xf numFmtId="165" fontId="6" fillId="0" borderId="15" xfId="2" applyNumberFormat="1" applyFont="1" applyBorder="1"/>
    <xf numFmtId="165" fontId="4" fillId="0" borderId="6" xfId="2" applyNumberFormat="1" applyFont="1" applyBorder="1"/>
    <xf numFmtId="0" fontId="8" fillId="2" borderId="0" xfId="0" applyFont="1" applyFill="1" applyAlignment="1">
      <alignment horizontal="left" vertical="top"/>
    </xf>
    <xf numFmtId="0" fontId="5" fillId="2" borderId="0" xfId="0" applyFont="1" applyFill="1" applyAlignment="1">
      <alignment horizontal="left" vertical="top"/>
    </xf>
    <xf numFmtId="0" fontId="5" fillId="2" borderId="15" xfId="0" applyFont="1" applyFill="1" applyBorder="1" applyAlignment="1">
      <alignment horizontal="left" vertical="top"/>
    </xf>
    <xf numFmtId="3" fontId="6" fillId="2" borderId="15" xfId="0" applyNumberFormat="1" applyFont="1" applyFill="1" applyBorder="1" applyAlignment="1">
      <alignment horizontal="left"/>
    </xf>
    <xf numFmtId="0" fontId="0" fillId="2" borderId="0" xfId="0" applyFont="1" applyFill="1" applyAlignment="1">
      <alignment horizontal="left"/>
    </xf>
    <xf numFmtId="165" fontId="4" fillId="2" borderId="0" xfId="0" applyNumberFormat="1" applyFont="1" applyFill="1"/>
    <xf numFmtId="166" fontId="4" fillId="2" borderId="0" xfId="0" applyNumberFormat="1" applyFont="1" applyFill="1"/>
    <xf numFmtId="10" fontId="4" fillId="2" borderId="0" xfId="2" applyNumberFormat="1" applyFont="1" applyFill="1" applyBorder="1"/>
    <xf numFmtId="0" fontId="13" fillId="2" borderId="0" xfId="0" applyFont="1" applyFill="1" applyBorder="1"/>
    <xf numFmtId="0" fontId="4" fillId="0" borderId="6" xfId="0" applyFont="1" applyBorder="1" applyAlignment="1">
      <alignment horizontal="center"/>
    </xf>
    <xf numFmtId="3" fontId="4" fillId="0" borderId="6" xfId="0" applyNumberFormat="1" applyFont="1" applyBorder="1"/>
    <xf numFmtId="164" fontId="6" fillId="2" borderId="27" xfId="1" applyNumberFormat="1" applyFont="1" applyFill="1" applyBorder="1" applyAlignment="1">
      <alignment horizontal="right" vertical="center" wrapText="1"/>
    </xf>
    <xf numFmtId="0" fontId="3" fillId="2" borderId="0" xfId="0" applyFont="1" applyFill="1" applyBorder="1"/>
    <xf numFmtId="3" fontId="3" fillId="2" borderId="0" xfId="0" applyNumberFormat="1" applyFont="1" applyFill="1" applyBorder="1"/>
    <xf numFmtId="4" fontId="3" fillId="2" borderId="0" xfId="0" applyNumberFormat="1" applyFont="1" applyFill="1" applyBorder="1"/>
    <xf numFmtId="0" fontId="0" fillId="2" borderId="0" xfId="0" applyFill="1" applyBorder="1"/>
    <xf numFmtId="0" fontId="2" fillId="2" borderId="6" xfId="0" applyFont="1" applyFill="1" applyBorder="1"/>
    <xf numFmtId="0" fontId="2" fillId="2" borderId="24" xfId="0" applyFont="1" applyFill="1" applyBorder="1"/>
    <xf numFmtId="4" fontId="6" fillId="2" borderId="7" xfId="0" applyNumberFormat="1" applyFont="1" applyFill="1" applyBorder="1" applyAlignment="1">
      <alignment horizontal="center" vertical="center" wrapText="1"/>
    </xf>
    <xf numFmtId="0" fontId="0" fillId="2" borderId="0" xfId="0" applyFont="1" applyFill="1" applyBorder="1" applyAlignment="1">
      <alignment vertical="center"/>
    </xf>
    <xf numFmtId="0" fontId="14" fillId="2" borderId="0" xfId="0" applyFont="1" applyFill="1" applyBorder="1"/>
    <xf numFmtId="0" fontId="17" fillId="2" borderId="0" xfId="0" applyFont="1" applyFill="1" applyBorder="1"/>
    <xf numFmtId="0" fontId="17" fillId="2" borderId="5" xfId="0" applyFont="1" applyFill="1" applyBorder="1"/>
    <xf numFmtId="165" fontId="20" fillId="2" borderId="6" xfId="0" applyNumberFormat="1" applyFont="1" applyFill="1" applyBorder="1" applyAlignment="1">
      <alignment horizontal="center" vertical="center" wrapText="1"/>
    </xf>
    <xf numFmtId="0" fontId="14" fillId="0" borderId="30" xfId="0" applyFont="1" applyBorder="1"/>
    <xf numFmtId="0" fontId="14" fillId="0" borderId="6" xfId="0" applyFont="1" applyBorder="1" applyAlignment="1">
      <alignment horizontal="center"/>
    </xf>
    <xf numFmtId="0" fontId="14" fillId="0" borderId="6" xfId="0" applyFont="1" applyBorder="1"/>
    <xf numFmtId="164" fontId="22" fillId="2" borderId="6" xfId="1" applyNumberFormat="1" applyFont="1" applyFill="1" applyBorder="1" applyAlignment="1" applyProtection="1">
      <alignment horizontal="right" vertical="center" wrapText="1"/>
    </xf>
    <xf numFmtId="3" fontId="14" fillId="2" borderId="6" xfId="0" applyNumberFormat="1" applyFont="1" applyFill="1" applyBorder="1" applyAlignment="1">
      <alignment horizontal="right" vertical="center" wrapText="1"/>
    </xf>
    <xf numFmtId="0" fontId="15" fillId="0" borderId="6" xfId="0" applyFont="1" applyBorder="1" applyAlignment="1">
      <alignment horizontal="left"/>
    </xf>
    <xf numFmtId="165" fontId="14" fillId="0" borderId="6" xfId="2" applyNumberFormat="1" applyFont="1" applyBorder="1"/>
    <xf numFmtId="165" fontId="16" fillId="2" borderId="10" xfId="0" applyNumberFormat="1" applyFont="1" applyFill="1" applyBorder="1" applyAlignment="1">
      <alignment horizontal="center" vertical="center"/>
    </xf>
    <xf numFmtId="3" fontId="15" fillId="2" borderId="6" xfId="0" applyNumberFormat="1" applyFont="1" applyFill="1" applyBorder="1" applyAlignment="1">
      <alignment horizontal="left" vertical="center" wrapText="1"/>
    </xf>
    <xf numFmtId="0" fontId="18" fillId="0" borderId="6" xfId="0" applyFont="1" applyBorder="1" applyAlignment="1">
      <alignment horizontal="left"/>
    </xf>
    <xf numFmtId="164" fontId="15" fillId="2" borderId="6" xfId="1" applyNumberFormat="1" applyFont="1" applyFill="1" applyBorder="1" applyAlignment="1">
      <alignment horizontal="left" vertical="center"/>
    </xf>
    <xf numFmtId="0" fontId="17" fillId="2" borderId="0" xfId="0" applyFont="1" applyFill="1" applyAlignment="1">
      <alignment horizontal="center" vertical="center"/>
    </xf>
    <xf numFmtId="164" fontId="14" fillId="2" borderId="6" xfId="1" applyNumberFormat="1" applyFont="1" applyFill="1" applyBorder="1"/>
    <xf numFmtId="3" fontId="14" fillId="2" borderId="6" xfId="1" applyNumberFormat="1" applyFont="1" applyFill="1" applyBorder="1"/>
    <xf numFmtId="0" fontId="15" fillId="0" borderId="6" xfId="0" applyNumberFormat="1" applyFont="1" applyBorder="1" applyAlignment="1">
      <alignment horizontal="left"/>
    </xf>
    <xf numFmtId="3" fontId="15" fillId="2" borderId="6" xfId="1" applyNumberFormat="1" applyFont="1" applyFill="1" applyBorder="1" applyAlignment="1">
      <alignment horizontal="left" vertical="center"/>
    </xf>
    <xf numFmtId="0" fontId="23" fillId="3" borderId="34" xfId="3" applyFont="1" applyFill="1" applyBorder="1" applyAlignment="1">
      <alignment horizontal="right" vertical="center" wrapText="1"/>
    </xf>
    <xf numFmtId="164" fontId="24" fillId="2" borderId="6" xfId="1" applyNumberFormat="1" applyFont="1" applyFill="1" applyBorder="1" applyAlignment="1" applyProtection="1">
      <alignment horizontal="right" vertical="center" wrapText="1"/>
    </xf>
    <xf numFmtId="164" fontId="16" fillId="2" borderId="6" xfId="1" applyNumberFormat="1" applyFont="1" applyFill="1" applyBorder="1" applyAlignment="1">
      <alignment horizontal="right" vertical="center" wrapText="1"/>
    </xf>
    <xf numFmtId="3" fontId="16" fillId="0" borderId="6" xfId="0" applyNumberFormat="1" applyFont="1" applyBorder="1"/>
    <xf numFmtId="3" fontId="16" fillId="2" borderId="6" xfId="0" applyNumberFormat="1" applyFont="1" applyFill="1" applyBorder="1" applyAlignment="1">
      <alignment horizontal="right" vertical="center" wrapText="1"/>
    </xf>
    <xf numFmtId="3" fontId="21" fillId="2" borderId="6" xfId="0" applyNumberFormat="1" applyFont="1" applyFill="1" applyBorder="1" applyAlignment="1">
      <alignment horizontal="left" vertical="center" wrapText="1"/>
    </xf>
    <xf numFmtId="0" fontId="21" fillId="0" borderId="6" xfId="0" applyFont="1" applyBorder="1" applyAlignment="1">
      <alignment horizontal="left"/>
    </xf>
    <xf numFmtId="165" fontId="16" fillId="0" borderId="6" xfId="2" applyNumberFormat="1" applyFont="1" applyBorder="1"/>
    <xf numFmtId="4" fontId="14" fillId="0" borderId="6" xfId="0" applyNumberFormat="1" applyFont="1" applyBorder="1"/>
    <xf numFmtId="164" fontId="14" fillId="2" borderId="6" xfId="1" applyNumberFormat="1" applyFont="1" applyFill="1" applyBorder="1" applyAlignment="1">
      <alignment horizontal="right" vertical="center" wrapText="1"/>
    </xf>
    <xf numFmtId="0" fontId="14" fillId="0" borderId="24" xfId="0" applyFont="1" applyBorder="1"/>
    <xf numFmtId="164" fontId="22" fillId="2" borderId="24" xfId="1" applyNumberFormat="1" applyFont="1" applyFill="1" applyBorder="1" applyAlignment="1" applyProtection="1">
      <alignment horizontal="right" vertical="center" wrapText="1"/>
    </xf>
    <xf numFmtId="164" fontId="14" fillId="2" borderId="24" xfId="1" applyNumberFormat="1" applyFont="1" applyFill="1" applyBorder="1"/>
    <xf numFmtId="4" fontId="14" fillId="0" borderId="24" xfId="0" applyNumberFormat="1" applyFont="1" applyBorder="1"/>
    <xf numFmtId="164" fontId="14" fillId="2" borderId="24" xfId="1" applyNumberFormat="1" applyFont="1" applyFill="1" applyBorder="1" applyAlignment="1">
      <alignment horizontal="right" vertical="center" wrapText="1"/>
    </xf>
    <xf numFmtId="3" fontId="14" fillId="2" borderId="24" xfId="0" applyNumberFormat="1" applyFont="1" applyFill="1" applyBorder="1" applyAlignment="1">
      <alignment horizontal="right" vertical="center" wrapText="1"/>
    </xf>
    <xf numFmtId="3" fontId="15" fillId="2" borderId="24" xfId="0" applyNumberFormat="1" applyFont="1" applyFill="1" applyBorder="1" applyAlignment="1">
      <alignment horizontal="left" vertical="center" wrapText="1"/>
    </xf>
    <xf numFmtId="0" fontId="15" fillId="0" borderId="24" xfId="0" applyFont="1" applyBorder="1" applyAlignment="1">
      <alignment horizontal="left"/>
    </xf>
    <xf numFmtId="165" fontId="14" fillId="0" borderId="24" xfId="2" applyNumberFormat="1" applyFont="1" applyBorder="1"/>
    <xf numFmtId="165" fontId="20" fillId="2" borderId="24" xfId="0" applyNumberFormat="1" applyFont="1" applyFill="1" applyBorder="1" applyAlignment="1">
      <alignment horizontal="center" vertical="center" wrapText="1"/>
    </xf>
    <xf numFmtId="165" fontId="16" fillId="2" borderId="26" xfId="0" applyNumberFormat="1" applyFont="1" applyFill="1" applyBorder="1" applyAlignment="1">
      <alignment horizontal="center" vertical="center"/>
    </xf>
    <xf numFmtId="0" fontId="14" fillId="0" borderId="35" xfId="0" applyFont="1" applyBorder="1" applyAlignment="1">
      <alignment horizontal="center"/>
    </xf>
    <xf numFmtId="164" fontId="15" fillId="2" borderId="24" xfId="1" applyNumberFormat="1" applyFont="1" applyFill="1" applyBorder="1" applyAlignment="1">
      <alignment horizontal="left" vertical="center"/>
    </xf>
    <xf numFmtId="0" fontId="18" fillId="0" borderId="24" xfId="0" applyFont="1" applyBorder="1" applyAlignment="1">
      <alignment horizontal="left"/>
    </xf>
    <xf numFmtId="0" fontId="15" fillId="0" borderId="24" xfId="0" applyNumberFormat="1" applyFont="1" applyBorder="1" applyAlignment="1">
      <alignment horizontal="left"/>
    </xf>
    <xf numFmtId="164" fontId="18" fillId="2" borderId="6" xfId="1" applyNumberFormat="1" applyFont="1" applyFill="1" applyBorder="1" applyAlignment="1">
      <alignment horizontal="left" vertical="center"/>
    </xf>
    <xf numFmtId="164" fontId="18" fillId="2" borderId="24" xfId="1" applyNumberFormat="1" applyFont="1" applyFill="1" applyBorder="1" applyAlignment="1">
      <alignment horizontal="left" vertical="center"/>
    </xf>
    <xf numFmtId="3" fontId="24" fillId="2" borderId="6" xfId="1" applyNumberFormat="1" applyFont="1" applyFill="1" applyBorder="1" applyAlignment="1" applyProtection="1">
      <alignment horizontal="right" vertical="center" wrapText="1"/>
    </xf>
    <xf numFmtId="3" fontId="16" fillId="2" borderId="6" xfId="1" applyNumberFormat="1" applyFont="1" applyFill="1" applyBorder="1" applyAlignment="1">
      <alignment horizontal="right" vertical="center" wrapText="1"/>
    </xf>
    <xf numFmtId="0" fontId="23" fillId="3" borderId="6" xfId="3" applyFont="1" applyFill="1" applyBorder="1" applyAlignment="1">
      <alignment horizontal="right" vertical="center" wrapText="1"/>
    </xf>
    <xf numFmtId="0" fontId="14" fillId="0" borderId="37" xfId="0" applyFont="1" applyBorder="1"/>
    <xf numFmtId="0" fontId="14" fillId="0" borderId="8" xfId="0" applyFont="1" applyBorder="1" applyAlignment="1">
      <alignment horizontal="center"/>
    </xf>
    <xf numFmtId="0" fontId="14" fillId="0" borderId="31" xfId="0" applyFont="1" applyBorder="1"/>
    <xf numFmtId="0" fontId="14" fillId="0" borderId="11" xfId="0" applyFont="1" applyBorder="1" applyAlignment="1">
      <alignment horizontal="center"/>
    </xf>
    <xf numFmtId="164" fontId="24" fillId="2" borderId="11" xfId="1" applyNumberFormat="1" applyFont="1" applyFill="1" applyBorder="1" applyAlignment="1" applyProtection="1">
      <alignment horizontal="right" vertical="center" wrapText="1"/>
    </xf>
    <xf numFmtId="3" fontId="24" fillId="2" borderId="11" xfId="1" applyNumberFormat="1" applyFont="1" applyFill="1" applyBorder="1" applyAlignment="1" applyProtection="1">
      <alignment horizontal="right" vertical="center" wrapText="1"/>
    </xf>
    <xf numFmtId="3" fontId="16" fillId="2" borderId="11" xfId="1" applyNumberFormat="1" applyFont="1" applyFill="1" applyBorder="1" applyAlignment="1">
      <alignment horizontal="right" vertical="center" wrapText="1"/>
    </xf>
    <xf numFmtId="3" fontId="25" fillId="2" borderId="11" xfId="1" applyNumberFormat="1" applyFont="1" applyFill="1" applyBorder="1"/>
    <xf numFmtId="3" fontId="16" fillId="0" borderId="11" xfId="0" applyNumberFormat="1" applyFont="1" applyBorder="1"/>
    <xf numFmtId="3" fontId="16" fillId="2" borderId="11" xfId="0" applyNumberFormat="1" applyFont="1" applyFill="1" applyBorder="1" applyAlignment="1">
      <alignment horizontal="right" vertical="center" wrapText="1"/>
    </xf>
    <xf numFmtId="3" fontId="21" fillId="2" borderId="11" xfId="0" applyNumberFormat="1" applyFont="1" applyFill="1" applyBorder="1" applyAlignment="1">
      <alignment horizontal="left" vertical="center" wrapText="1"/>
    </xf>
    <xf numFmtId="164" fontId="16" fillId="2" borderId="11" xfId="1" applyNumberFormat="1" applyFont="1" applyFill="1" applyBorder="1" applyAlignment="1">
      <alignment horizontal="right" vertical="center" wrapText="1"/>
    </xf>
    <xf numFmtId="0" fontId="18" fillId="0" borderId="11" xfId="0" applyFont="1" applyBorder="1" applyAlignment="1">
      <alignment horizontal="left"/>
    </xf>
    <xf numFmtId="165" fontId="14" fillId="0" borderId="11" xfId="2" applyNumberFormat="1" applyFont="1" applyBorder="1"/>
    <xf numFmtId="165" fontId="20" fillId="2" borderId="11" xfId="0" applyNumberFormat="1" applyFont="1" applyFill="1" applyBorder="1" applyAlignment="1">
      <alignment horizontal="center" vertical="center" wrapText="1"/>
    </xf>
    <xf numFmtId="165" fontId="16" fillId="2" borderId="32" xfId="0" applyNumberFormat="1" applyFont="1" applyFill="1" applyBorder="1" applyAlignment="1">
      <alignment horizontal="center" vertical="center"/>
    </xf>
    <xf numFmtId="0" fontId="4" fillId="0" borderId="0" xfId="0" applyFont="1" applyFill="1"/>
    <xf numFmtId="0" fontId="7" fillId="0" borderId="0" xfId="0" applyFont="1" applyFill="1"/>
    <xf numFmtId="0" fontId="4" fillId="0" borderId="0" xfId="0" applyFont="1" applyFill="1" applyAlignment="1">
      <alignment horizontal="center"/>
    </xf>
    <xf numFmtId="3" fontId="4" fillId="0" borderId="0" xfId="0" applyNumberFormat="1" applyFont="1" applyFill="1"/>
    <xf numFmtId="0" fontId="0" fillId="0" borderId="0" xfId="0" applyFont="1" applyFill="1"/>
    <xf numFmtId="0" fontId="0" fillId="0" borderId="0" xfId="0" applyFont="1" applyFill="1" applyAlignment="1">
      <alignment horizontal="center"/>
    </xf>
    <xf numFmtId="0" fontId="4" fillId="0" borderId="11" xfId="0" applyFont="1" applyBorder="1" applyAlignment="1">
      <alignment horizontal="center"/>
    </xf>
    <xf numFmtId="164" fontId="12" fillId="2" borderId="11" xfId="1" applyNumberFormat="1" applyFont="1" applyFill="1" applyBorder="1" applyAlignment="1" applyProtection="1">
      <alignment horizontal="right" vertical="center" wrapText="1"/>
    </xf>
    <xf numFmtId="3" fontId="4" fillId="0" borderId="11" xfId="0" applyNumberFormat="1" applyFont="1" applyBorder="1"/>
    <xf numFmtId="3" fontId="4" fillId="2" borderId="11" xfId="0" applyNumberFormat="1" applyFont="1" applyFill="1" applyBorder="1" applyAlignment="1">
      <alignment horizontal="right" vertical="center" wrapText="1"/>
    </xf>
    <xf numFmtId="165" fontId="4" fillId="0" borderId="11" xfId="2" applyNumberFormat="1" applyFont="1" applyBorder="1"/>
    <xf numFmtId="0" fontId="0" fillId="2" borderId="0" xfId="0" applyFont="1" applyFill="1" applyBorder="1" applyAlignment="1"/>
    <xf numFmtId="0" fontId="4" fillId="0" borderId="30" xfId="0" applyFont="1" applyBorder="1" applyAlignment="1"/>
    <xf numFmtId="0" fontId="4" fillId="0" borderId="6" xfId="0" applyFont="1" applyBorder="1" applyAlignment="1"/>
    <xf numFmtId="3" fontId="4" fillId="2" borderId="6" xfId="0" applyNumberFormat="1" applyFont="1" applyFill="1" applyBorder="1" applyAlignment="1">
      <alignment horizontal="right" vertical="center"/>
    </xf>
    <xf numFmtId="165" fontId="4" fillId="0" borderId="6" xfId="2" applyNumberFormat="1" applyFont="1" applyBorder="1" applyAlignment="1"/>
    <xf numFmtId="165" fontId="9" fillId="2" borderId="6" xfId="0" applyNumberFormat="1" applyFont="1" applyFill="1" applyBorder="1" applyAlignment="1">
      <alignment horizontal="center" vertical="center"/>
    </xf>
    <xf numFmtId="0" fontId="0" fillId="2" borderId="5" xfId="0" applyFont="1" applyFill="1" applyBorder="1" applyAlignment="1"/>
    <xf numFmtId="4" fontId="6" fillId="2" borderId="1" xfId="0" applyNumberFormat="1" applyFont="1" applyFill="1" applyBorder="1" applyAlignment="1">
      <alignment horizontal="center" vertical="center" wrapText="1"/>
    </xf>
    <xf numFmtId="0" fontId="4" fillId="2" borderId="6" xfId="0" applyNumberFormat="1" applyFont="1" applyFill="1" applyBorder="1" applyAlignment="1">
      <alignment horizontal="right" vertical="center" wrapText="1"/>
    </xf>
    <xf numFmtId="0" fontId="4" fillId="0" borderId="41" xfId="0" applyFont="1" applyBorder="1"/>
    <xf numFmtId="0" fontId="4" fillId="0" borderId="29" xfId="0" applyFont="1" applyBorder="1" applyAlignment="1">
      <alignment horizontal="center"/>
    </xf>
    <xf numFmtId="0" fontId="4" fillId="0" borderId="29" xfId="0" applyFont="1" applyBorder="1"/>
    <xf numFmtId="164" fontId="12" fillId="2" borderId="29" xfId="1" applyNumberFormat="1" applyFont="1" applyFill="1" applyBorder="1" applyAlignment="1" applyProtection="1">
      <alignment horizontal="right" vertical="center" wrapText="1"/>
    </xf>
    <xf numFmtId="3" fontId="4" fillId="0" borderId="29" xfId="0" applyNumberFormat="1" applyFont="1" applyBorder="1"/>
    <xf numFmtId="3" fontId="4" fillId="2" borderId="29" xfId="0" applyNumberFormat="1" applyFont="1" applyFill="1" applyBorder="1" applyAlignment="1">
      <alignment horizontal="right" vertical="center" wrapText="1"/>
    </xf>
    <xf numFmtId="165" fontId="4" fillId="0" borderId="29" xfId="2" applyNumberFormat="1" applyFont="1" applyBorder="1"/>
    <xf numFmtId="165" fontId="9" fillId="2" borderId="29" xfId="0" applyNumberFormat="1" applyFont="1" applyFill="1" applyBorder="1" applyAlignment="1">
      <alignment horizontal="center" vertical="center" wrapText="1"/>
    </xf>
    <xf numFmtId="165" fontId="6" fillId="2" borderId="42" xfId="0" applyNumberFormat="1" applyFont="1" applyFill="1" applyBorder="1" applyAlignment="1">
      <alignment horizontal="center" vertical="center"/>
    </xf>
    <xf numFmtId="165" fontId="9" fillId="2" borderId="11" xfId="0" applyNumberFormat="1" applyFont="1" applyFill="1" applyBorder="1" applyAlignment="1">
      <alignment horizontal="center" vertical="center" wrapText="1"/>
    </xf>
    <xf numFmtId="165" fontId="6" fillId="2" borderId="32" xfId="0" applyNumberFormat="1" applyFont="1" applyFill="1" applyBorder="1" applyAlignment="1">
      <alignment horizontal="center" vertical="center"/>
    </xf>
    <xf numFmtId="0" fontId="5" fillId="0" borderId="6" xfId="0" applyNumberFormat="1" applyFont="1" applyBorder="1" applyAlignment="1">
      <alignment horizontal="center" wrapText="1"/>
    </xf>
    <xf numFmtId="0" fontId="5" fillId="0" borderId="29" xfId="0" applyNumberFormat="1" applyFont="1" applyBorder="1" applyAlignment="1">
      <alignment horizontal="center" wrapText="1"/>
    </xf>
    <xf numFmtId="0" fontId="5" fillId="0" borderId="11" xfId="0" applyNumberFormat="1" applyFont="1" applyBorder="1" applyAlignment="1">
      <alignment horizontal="center" wrapText="1"/>
    </xf>
    <xf numFmtId="0" fontId="0" fillId="2" borderId="43" xfId="0" applyFont="1" applyFill="1" applyBorder="1"/>
    <xf numFmtId="0" fontId="17" fillId="2" borderId="43" xfId="0" applyFont="1" applyFill="1" applyBorder="1"/>
    <xf numFmtId="0" fontId="0" fillId="2" borderId="43" xfId="0" applyFont="1" applyFill="1" applyBorder="1" applyAlignment="1"/>
    <xf numFmtId="0" fontId="4" fillId="2" borderId="43" xfId="0" applyFont="1" applyFill="1" applyBorder="1"/>
    <xf numFmtId="10" fontId="4" fillId="2" borderId="43" xfId="0" applyNumberFormat="1" applyFont="1" applyFill="1" applyBorder="1"/>
    <xf numFmtId="0" fontId="14" fillId="0" borderId="44" xfId="0" applyFont="1" applyBorder="1"/>
    <xf numFmtId="0" fontId="14" fillId="0" borderId="25" xfId="0" applyFont="1" applyBorder="1" applyAlignment="1">
      <alignment horizontal="center"/>
    </xf>
    <xf numFmtId="0" fontId="23" fillId="3" borderId="11" xfId="3"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xf>
    <xf numFmtId="4" fontId="6" fillId="2" borderId="11" xfId="0" applyNumberFormat="1" applyFont="1" applyFill="1" applyBorder="1" applyAlignment="1">
      <alignment horizontal="center" vertical="center" wrapText="1"/>
    </xf>
    <xf numFmtId="1" fontId="0" fillId="2" borderId="11" xfId="0" applyNumberFormat="1" applyFont="1" applyFill="1" applyBorder="1"/>
    <xf numFmtId="1" fontId="10" fillId="2" borderId="11" xfId="0" applyNumberFormat="1" applyFont="1" applyFill="1" applyBorder="1" applyAlignment="1">
      <alignment horizontal="left" vertical="top" wrapText="1"/>
    </xf>
    <xf numFmtId="0" fontId="10" fillId="2" borderId="11" xfId="0" applyFont="1" applyFill="1" applyBorder="1" applyAlignment="1">
      <alignment horizontal="left" vertical="top" wrapText="1"/>
    </xf>
    <xf numFmtId="10" fontId="6" fillId="2" borderId="11" xfId="0" applyNumberFormat="1" applyFont="1" applyFill="1" applyBorder="1" applyAlignment="1">
      <alignment horizontal="center" vertical="center" wrapText="1"/>
    </xf>
    <xf numFmtId="10" fontId="6" fillId="2" borderId="11" xfId="2" applyNumberFormat="1" applyFont="1" applyFill="1" applyBorder="1" applyAlignment="1">
      <alignment horizontal="center" vertical="center" wrapText="1"/>
    </xf>
    <xf numFmtId="10" fontId="6" fillId="2" borderId="32" xfId="0" applyNumberFormat="1" applyFont="1" applyFill="1" applyBorder="1" applyAlignment="1">
      <alignment horizontal="center" vertical="center" wrapText="1"/>
    </xf>
    <xf numFmtId="0" fontId="4" fillId="0" borderId="37" xfId="0" applyFont="1" applyBorder="1"/>
    <xf numFmtId="0" fontId="4" fillId="0" borderId="12" xfId="0" applyFont="1" applyBorder="1" applyAlignment="1">
      <alignment horizontal="center"/>
    </xf>
    <xf numFmtId="0" fontId="4" fillId="0" borderId="12" xfId="0" applyFont="1" applyBorder="1"/>
    <xf numFmtId="164" fontId="12" fillId="2" borderId="12" xfId="1" applyNumberFormat="1" applyFont="1" applyFill="1" applyBorder="1" applyAlignment="1" applyProtection="1">
      <alignment horizontal="right" vertical="center" wrapText="1"/>
    </xf>
    <xf numFmtId="0" fontId="5" fillId="0" borderId="12" xfId="0" applyNumberFormat="1" applyFont="1" applyBorder="1" applyAlignment="1">
      <alignment horizontal="center" wrapText="1"/>
    </xf>
    <xf numFmtId="3" fontId="4" fillId="0" borderId="12" xfId="0" applyNumberFormat="1" applyFont="1" applyBorder="1"/>
    <xf numFmtId="3" fontId="4" fillId="2" borderId="12" xfId="0" applyNumberFormat="1" applyFont="1" applyFill="1" applyBorder="1" applyAlignment="1">
      <alignment horizontal="right" vertical="center" wrapText="1"/>
    </xf>
    <xf numFmtId="165" fontId="4" fillId="0" borderId="12" xfId="2" applyNumberFormat="1" applyFont="1" applyBorder="1"/>
    <xf numFmtId="165" fontId="9" fillId="2" borderId="12" xfId="0" applyNumberFormat="1" applyFont="1" applyFill="1" applyBorder="1" applyAlignment="1">
      <alignment horizontal="center" vertical="center" wrapText="1"/>
    </xf>
    <xf numFmtId="165" fontId="6" fillId="2" borderId="48" xfId="0" applyNumberFormat="1" applyFont="1" applyFill="1" applyBorder="1" applyAlignment="1">
      <alignment horizontal="center" vertical="center"/>
    </xf>
    <xf numFmtId="0" fontId="6" fillId="2" borderId="3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0"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xf numFmtId="0" fontId="4" fillId="2" borderId="0" xfId="0" applyFont="1" applyFill="1" applyAlignment="1"/>
    <xf numFmtId="0" fontId="0" fillId="2" borderId="0" xfId="0" applyFont="1" applyFill="1" applyAlignment="1"/>
    <xf numFmtId="165" fontId="9" fillId="2" borderId="11" xfId="0" applyNumberFormat="1" applyFont="1" applyFill="1" applyBorder="1" applyAlignment="1">
      <alignment horizontal="center" wrapText="1"/>
    </xf>
    <xf numFmtId="165" fontId="9" fillId="2" borderId="29" xfId="0" applyNumberFormat="1" applyFont="1" applyFill="1" applyBorder="1" applyAlignment="1">
      <alignment horizontal="center" wrapText="1"/>
    </xf>
    <xf numFmtId="165" fontId="9" fillId="2" borderId="6" xfId="0" applyNumberFormat="1" applyFont="1" applyFill="1" applyBorder="1" applyAlignment="1">
      <alignment horizontal="center" wrapText="1"/>
    </xf>
    <xf numFmtId="165" fontId="9" fillId="2" borderId="6" xfId="0" applyNumberFormat="1" applyFont="1" applyFill="1" applyBorder="1" applyAlignment="1">
      <alignment horizontal="center"/>
    </xf>
    <xf numFmtId="0" fontId="0" fillId="2" borderId="31" xfId="0" applyFont="1" applyFill="1" applyBorder="1" applyAlignment="1">
      <alignment horizontal="center" wrapText="1"/>
    </xf>
    <xf numFmtId="0" fontId="0" fillId="2" borderId="11" xfId="0" applyFont="1" applyFill="1" applyBorder="1" applyAlignment="1">
      <alignment horizontal="center" wrapText="1"/>
    </xf>
    <xf numFmtId="4" fontId="6" fillId="2" borderId="11" xfId="0" applyNumberFormat="1" applyFont="1" applyFill="1" applyBorder="1" applyAlignment="1">
      <alignment horizontal="center" wrapText="1"/>
    </xf>
    <xf numFmtId="1" fontId="0" fillId="2" borderId="11" xfId="0" applyNumberFormat="1" applyFont="1" applyFill="1" applyBorder="1" applyAlignment="1"/>
    <xf numFmtId="1" fontId="10" fillId="2" borderId="11" xfId="0" applyNumberFormat="1" applyFont="1" applyFill="1" applyBorder="1" applyAlignment="1">
      <alignment horizontal="left" wrapText="1"/>
    </xf>
    <xf numFmtId="0" fontId="10" fillId="2" borderId="11" xfId="0" applyFont="1" applyFill="1" applyBorder="1" applyAlignment="1">
      <alignment horizontal="left" wrapText="1"/>
    </xf>
    <xf numFmtId="10" fontId="6" fillId="2" borderId="11" xfId="0" applyNumberFormat="1" applyFont="1" applyFill="1" applyBorder="1" applyAlignment="1">
      <alignment horizontal="center" wrapText="1"/>
    </xf>
    <xf numFmtId="10" fontId="6" fillId="2" borderId="11" xfId="2" applyNumberFormat="1" applyFont="1" applyFill="1" applyBorder="1" applyAlignment="1">
      <alignment horizontal="center" wrapText="1"/>
    </xf>
    <xf numFmtId="10" fontId="6" fillId="2" borderId="32" xfId="0" applyNumberFormat="1" applyFont="1" applyFill="1" applyBorder="1" applyAlignment="1">
      <alignment horizontal="center" wrapText="1"/>
    </xf>
    <xf numFmtId="0" fontId="4" fillId="0" borderId="41" xfId="0" applyFont="1" applyBorder="1" applyAlignment="1"/>
    <xf numFmtId="0" fontId="4" fillId="0" borderId="29" xfId="0" applyFont="1" applyBorder="1" applyAlignment="1"/>
    <xf numFmtId="164" fontId="12" fillId="2" borderId="29" xfId="1" applyNumberFormat="1" applyFont="1" applyFill="1" applyBorder="1" applyAlignment="1" applyProtection="1">
      <alignment horizontal="right" wrapText="1"/>
    </xf>
    <xf numFmtId="3" fontId="4" fillId="0" borderId="29" xfId="0" applyNumberFormat="1" applyFont="1" applyBorder="1" applyAlignment="1"/>
    <xf numFmtId="3" fontId="4" fillId="2" borderId="29" xfId="0" applyNumberFormat="1" applyFont="1" applyFill="1" applyBorder="1" applyAlignment="1">
      <alignment horizontal="right" wrapText="1"/>
    </xf>
    <xf numFmtId="165" fontId="4" fillId="0" borderId="29" xfId="2" applyNumberFormat="1" applyFont="1" applyBorder="1" applyAlignment="1"/>
    <xf numFmtId="165" fontId="6" fillId="2" borderId="42" xfId="0" applyNumberFormat="1" applyFont="1" applyFill="1" applyBorder="1" applyAlignment="1">
      <alignment horizontal="center"/>
    </xf>
    <xf numFmtId="164" fontId="12" fillId="2" borderId="6" xfId="1" applyNumberFormat="1" applyFont="1" applyFill="1" applyBorder="1" applyAlignment="1" applyProtection="1">
      <alignment horizontal="right" wrapText="1"/>
    </xf>
    <xf numFmtId="3" fontId="4" fillId="0" borderId="6" xfId="0" applyNumberFormat="1" applyFont="1" applyBorder="1" applyAlignment="1"/>
    <xf numFmtId="3" fontId="4" fillId="2" borderId="6" xfId="0" applyNumberFormat="1" applyFont="1" applyFill="1" applyBorder="1" applyAlignment="1">
      <alignment horizontal="right" wrapText="1"/>
    </xf>
    <xf numFmtId="165" fontId="6" fillId="2" borderId="10" xfId="0" applyNumberFormat="1" applyFont="1" applyFill="1" applyBorder="1" applyAlignment="1">
      <alignment horizontal="center"/>
    </xf>
    <xf numFmtId="3" fontId="4" fillId="2" borderId="6" xfId="0" applyNumberFormat="1" applyFont="1" applyFill="1" applyBorder="1" applyAlignment="1">
      <alignment horizontal="right"/>
    </xf>
    <xf numFmtId="0" fontId="4" fillId="2" borderId="5" xfId="0" applyFont="1" applyFill="1" applyBorder="1" applyAlignment="1"/>
    <xf numFmtId="0" fontId="4" fillId="2" borderId="6" xfId="0" applyNumberFormat="1" applyFont="1" applyFill="1" applyBorder="1" applyAlignment="1">
      <alignment horizontal="right" wrapText="1"/>
    </xf>
    <xf numFmtId="10" fontId="4" fillId="2" borderId="5" xfId="0" applyNumberFormat="1" applyFont="1" applyFill="1" applyBorder="1" applyAlignment="1"/>
    <xf numFmtId="0" fontId="4" fillId="0" borderId="31" xfId="0" applyFont="1" applyBorder="1" applyAlignment="1"/>
    <xf numFmtId="0" fontId="4" fillId="0" borderId="11" xfId="0" applyFont="1" applyBorder="1" applyAlignment="1"/>
    <xf numFmtId="164" fontId="12" fillId="2" borderId="11" xfId="1" applyNumberFormat="1" applyFont="1" applyFill="1" applyBorder="1" applyAlignment="1" applyProtection="1">
      <alignment horizontal="right" wrapText="1"/>
    </xf>
    <xf numFmtId="3" fontId="4" fillId="0" borderId="11" xfId="0" applyNumberFormat="1" applyFont="1" applyBorder="1" applyAlignment="1"/>
    <xf numFmtId="3" fontId="4" fillId="2" borderId="11" xfId="0" applyNumberFormat="1" applyFont="1" applyFill="1" applyBorder="1" applyAlignment="1">
      <alignment horizontal="right" wrapText="1"/>
    </xf>
    <xf numFmtId="165" fontId="4" fillId="0" borderId="11" xfId="2" applyNumberFormat="1" applyFont="1" applyBorder="1" applyAlignment="1"/>
    <xf numFmtId="165" fontId="6" fillId="2" borderId="32" xfId="0" applyNumberFormat="1" applyFont="1" applyFill="1" applyBorder="1" applyAlignment="1">
      <alignment horizontal="center"/>
    </xf>
    <xf numFmtId="0" fontId="0" fillId="2" borderId="16" xfId="0" applyFont="1" applyFill="1" applyBorder="1" applyAlignment="1"/>
    <xf numFmtId="4" fontId="0" fillId="2" borderId="0" xfId="0" applyNumberFormat="1" applyFont="1" applyFill="1" applyAlignment="1"/>
    <xf numFmtId="1" fontId="0" fillId="2" borderId="0" xfId="0" applyNumberFormat="1" applyFont="1" applyFill="1" applyAlignment="1"/>
    <xf numFmtId="1" fontId="8" fillId="2" borderId="0" xfId="0" applyNumberFormat="1" applyFont="1" applyFill="1" applyAlignment="1">
      <alignment horizontal="left"/>
    </xf>
    <xf numFmtId="0" fontId="8" fillId="2" borderId="0" xfId="0" applyFont="1" applyFill="1" applyAlignment="1">
      <alignment horizontal="left"/>
    </xf>
    <xf numFmtId="10" fontId="0" fillId="2" borderId="0" xfId="2" applyNumberFormat="1" applyFont="1" applyFill="1" applyAlignment="1"/>
    <xf numFmtId="0" fontId="2" fillId="2" borderId="0" xfId="0" applyFont="1" applyFill="1" applyAlignment="1"/>
    <xf numFmtId="0" fontId="0" fillId="2" borderId="5" xfId="0" applyFont="1" applyFill="1" applyBorder="1" applyAlignment="1">
      <alignment vertical="center"/>
    </xf>
    <xf numFmtId="0" fontId="4" fillId="0" borderId="0" xfId="0" applyFont="1" applyFill="1" applyBorder="1"/>
    <xf numFmtId="0" fontId="7" fillId="0" borderId="0" xfId="0" applyFont="1" applyFill="1" applyBorder="1"/>
    <xf numFmtId="0" fontId="4" fillId="0" borderId="0" xfId="0" applyFont="1" applyFill="1" applyBorder="1" applyAlignment="1">
      <alignment horizontal="center"/>
    </xf>
    <xf numFmtId="3" fontId="4" fillId="0" borderId="0" xfId="0" applyNumberFormat="1" applyFont="1" applyFill="1" applyBorder="1"/>
    <xf numFmtId="0" fontId="0" fillId="0" borderId="0" xfId="0" applyFont="1" applyFill="1" applyBorder="1"/>
    <xf numFmtId="0" fontId="0" fillId="0" borderId="0" xfId="0" applyFont="1" applyFill="1" applyBorder="1" applyAlignment="1">
      <alignment horizontal="center"/>
    </xf>
    <xf numFmtId="0" fontId="4" fillId="2" borderId="13" xfId="0" applyFont="1" applyFill="1" applyBorder="1" applyAlignment="1">
      <alignment horizontal="center"/>
    </xf>
    <xf numFmtId="0" fontId="4" fillId="2" borderId="15" xfId="0" applyFont="1" applyFill="1" applyBorder="1" applyAlignment="1">
      <alignment horizontal="center"/>
    </xf>
    <xf numFmtId="0" fontId="4" fillId="2" borderId="33" xfId="0" applyFont="1" applyFill="1" applyBorder="1" applyAlignment="1">
      <alignment horizontal="center"/>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2" xfId="0" applyFont="1" applyFill="1" applyBorder="1" applyAlignment="1">
      <alignment horizontal="center" vertical="center" wrapText="1"/>
    </xf>
    <xf numFmtId="10" fontId="6" fillId="2" borderId="3" xfId="0" applyNumberFormat="1" applyFont="1" applyFill="1" applyBorder="1" applyAlignment="1">
      <alignment horizontal="center" vertical="center" wrapText="1"/>
    </xf>
    <xf numFmtId="10" fontId="6" fillId="2" borderId="4" xfId="0" applyNumberFormat="1" applyFont="1" applyFill="1" applyBorder="1" applyAlignment="1">
      <alignment horizontal="center" vertical="center" wrapText="1"/>
    </xf>
    <xf numFmtId="10" fontId="6" fillId="2" borderId="18"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2" xfId="0"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0" fillId="2" borderId="21" xfId="0" applyNumberFormat="1" applyFont="1" applyFill="1" applyBorder="1" applyAlignment="1">
      <alignment horizontal="left" vertical="center"/>
    </xf>
    <xf numFmtId="4" fontId="0" fillId="2" borderId="12" xfId="0" applyNumberFormat="1" applyFont="1" applyFill="1" applyBorder="1" applyAlignment="1">
      <alignment horizontal="left" vertical="center"/>
    </xf>
    <xf numFmtId="0" fontId="0" fillId="2" borderId="6" xfId="0" applyFont="1" applyFill="1" applyBorder="1" applyAlignment="1">
      <alignment horizontal="left" vertical="top" wrapText="1"/>
    </xf>
    <xf numFmtId="0" fontId="0" fillId="2" borderId="6" xfId="0" applyFont="1" applyFill="1" applyBorder="1" applyAlignment="1">
      <alignment horizontal="left"/>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29" xfId="0" applyFont="1" applyFill="1" applyBorder="1" applyAlignment="1">
      <alignment horizontal="left" vertical="center"/>
    </xf>
    <xf numFmtId="0" fontId="8" fillId="2" borderId="6" xfId="0" applyFont="1" applyFill="1" applyBorder="1" applyAlignment="1">
      <alignment horizontal="left" vertical="center"/>
    </xf>
    <xf numFmtId="10" fontId="6" fillId="2" borderId="19" xfId="0" applyNumberFormat="1" applyFont="1" applyFill="1" applyBorder="1" applyAlignment="1">
      <alignment horizontal="center" vertical="center" wrapText="1"/>
    </xf>
    <xf numFmtId="0" fontId="5" fillId="2" borderId="6" xfId="0" applyFont="1" applyFill="1" applyBorder="1" applyAlignment="1">
      <alignment horizontal="left" wrapText="1"/>
    </xf>
    <xf numFmtId="0" fontId="6" fillId="2" borderId="4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6" xfId="0" applyFont="1" applyFill="1" applyBorder="1" applyAlignment="1">
      <alignment horizontal="center" vertical="center" wrapText="1"/>
    </xf>
    <xf numFmtId="165" fontId="16" fillId="0" borderId="35" xfId="2" applyNumberFormat="1" applyFont="1" applyBorder="1" applyAlignment="1">
      <alignment horizontal="center"/>
    </xf>
    <xf numFmtId="165" fontId="16" fillId="0" borderId="34" xfId="2" applyNumberFormat="1" applyFont="1" applyBorder="1" applyAlignment="1">
      <alignment horizontal="center"/>
    </xf>
    <xf numFmtId="165" fontId="16" fillId="0" borderId="36" xfId="2" applyNumberFormat="1" applyFont="1" applyBorder="1" applyAlignment="1">
      <alignment horizontal="center"/>
    </xf>
    <xf numFmtId="0" fontId="16" fillId="0" borderId="13" xfId="0" applyFont="1" applyBorder="1" applyAlignment="1">
      <alignment horizontal="left"/>
    </xf>
    <xf numFmtId="0" fontId="14" fillId="0" borderId="15" xfId="0" applyFont="1" applyBorder="1" applyAlignment="1">
      <alignment horizontal="left"/>
    </xf>
    <xf numFmtId="0" fontId="14" fillId="0" borderId="33" xfId="0" applyFont="1" applyBorder="1" applyAlignment="1">
      <alignment horizontal="left"/>
    </xf>
    <xf numFmtId="0" fontId="6" fillId="0" borderId="38" xfId="0" applyFont="1" applyBorder="1" applyAlignment="1">
      <alignment horizontal="left"/>
    </xf>
    <xf numFmtId="0" fontId="14" fillId="0" borderId="39" xfId="0" applyFont="1" applyBorder="1" applyAlignment="1">
      <alignment horizontal="left"/>
    </xf>
    <xf numFmtId="0" fontId="14" fillId="0" borderId="40" xfId="0" applyFont="1" applyBorder="1" applyAlignment="1">
      <alignment horizontal="left"/>
    </xf>
    <xf numFmtId="165" fontId="16" fillId="0" borderId="11" xfId="2" applyNumberFormat="1" applyFont="1" applyBorder="1" applyAlignment="1">
      <alignment horizontal="center"/>
    </xf>
    <xf numFmtId="0" fontId="19" fillId="2" borderId="13" xfId="0" applyFont="1" applyFill="1" applyBorder="1" applyAlignment="1">
      <alignment horizontal="left"/>
    </xf>
    <xf numFmtId="0" fontId="19" fillId="2" borderId="15" xfId="0" applyFont="1" applyFill="1" applyBorder="1" applyAlignment="1">
      <alignment horizontal="left"/>
    </xf>
    <xf numFmtId="0" fontId="19" fillId="2" borderId="33" xfId="0" applyFont="1" applyFill="1" applyBorder="1" applyAlignment="1">
      <alignment horizontal="left"/>
    </xf>
    <xf numFmtId="0" fontId="16" fillId="0" borderId="38" xfId="0" applyFont="1" applyBorder="1" applyAlignment="1">
      <alignment horizontal="left"/>
    </xf>
    <xf numFmtId="0" fontId="16" fillId="0" borderId="39" xfId="0" applyFont="1" applyBorder="1" applyAlignment="1">
      <alignment horizontal="left"/>
    </xf>
    <xf numFmtId="0" fontId="16" fillId="0" borderId="40" xfId="0" applyFont="1" applyBorder="1" applyAlignment="1">
      <alignment horizontal="left"/>
    </xf>
    <xf numFmtId="0" fontId="16" fillId="0" borderId="45" xfId="0" applyFont="1" applyBorder="1" applyAlignment="1">
      <alignment horizontal="left"/>
    </xf>
    <xf numFmtId="0" fontId="16" fillId="0" borderId="46" xfId="0" applyFont="1" applyBorder="1" applyAlignment="1">
      <alignment horizontal="left"/>
    </xf>
    <xf numFmtId="0" fontId="16" fillId="0" borderId="47" xfId="0" applyFont="1" applyBorder="1" applyAlignment="1">
      <alignment horizontal="left"/>
    </xf>
    <xf numFmtId="0" fontId="16" fillId="0" borderId="15" xfId="0" applyFont="1" applyBorder="1" applyAlignment="1">
      <alignment horizontal="left"/>
    </xf>
    <xf numFmtId="0" fontId="16" fillId="0" borderId="33" xfId="0" applyFont="1" applyBorder="1" applyAlignment="1">
      <alignment horizontal="left"/>
    </xf>
    <xf numFmtId="165" fontId="16" fillId="0" borderId="6" xfId="2" applyNumberFormat="1" applyFont="1" applyBorder="1" applyAlignment="1">
      <alignment horizontal="center"/>
    </xf>
  </cellXfs>
  <cellStyles count="9">
    <cellStyle name="Comma" xfId="1" builtinId="3"/>
    <cellStyle name="Comma 2" xfId="5" xr:uid="{00000000-0005-0000-0000-000001000000}"/>
    <cellStyle name="Normal" xfId="0" builtinId="0"/>
    <cellStyle name="Normal 18" xfId="4" xr:uid="{00000000-0005-0000-0000-000003000000}"/>
    <cellStyle name="Normal 2" xfId="3" xr:uid="{00000000-0005-0000-0000-000004000000}"/>
    <cellStyle name="Normal 2 2" xfId="7" xr:uid="{00000000-0005-0000-0000-000005000000}"/>
    <cellStyle name="Normal 2 3" xfId="6" xr:uid="{00000000-0005-0000-0000-000006000000}"/>
    <cellStyle name="Normal 4" xfId="8" xr:uid="{00000000-0005-0000-0000-000007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201083</xdr:colOff>
      <xdr:row>0</xdr:row>
      <xdr:rowOff>52917</xdr:rowOff>
    </xdr:from>
    <xdr:to>
      <xdr:col>3</xdr:col>
      <xdr:colOff>3249084</xdr:colOff>
      <xdr:row>1</xdr:row>
      <xdr:rowOff>209472</xdr:rowOff>
    </xdr:to>
    <xdr:pic>
      <xdr:nvPicPr>
        <xdr:cNvPr id="3" name="Picture 2">
          <a:extLst>
            <a:ext uri="{FF2B5EF4-FFF2-40B4-BE49-F238E27FC236}">
              <a16:creationId xmlns:a16="http://schemas.microsoft.com/office/drawing/2014/main" id="{ACDEC6E3-30BD-4E52-AA70-7D4C2BD764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52917"/>
          <a:ext cx="4243917" cy="918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52914</xdr:rowOff>
    </xdr:from>
    <xdr:to>
      <xdr:col>3</xdr:col>
      <xdr:colOff>3238501</xdr:colOff>
      <xdr:row>1</xdr:row>
      <xdr:rowOff>209469</xdr:rowOff>
    </xdr:to>
    <xdr:pic>
      <xdr:nvPicPr>
        <xdr:cNvPr id="4" name="Picture 3">
          <a:extLst>
            <a:ext uri="{FF2B5EF4-FFF2-40B4-BE49-F238E27FC236}">
              <a16:creationId xmlns:a16="http://schemas.microsoft.com/office/drawing/2014/main" id="{6F5BC131-BAC0-4FAE-8156-4187523B1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67" y="52914"/>
          <a:ext cx="4243917" cy="918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201083</xdr:colOff>
      <xdr:row>0</xdr:row>
      <xdr:rowOff>42334</xdr:rowOff>
    </xdr:from>
    <xdr:to>
      <xdr:col>3</xdr:col>
      <xdr:colOff>3249084</xdr:colOff>
      <xdr:row>1</xdr:row>
      <xdr:rowOff>198889</xdr:rowOff>
    </xdr:to>
    <xdr:pic>
      <xdr:nvPicPr>
        <xdr:cNvPr id="3" name="Picture 2">
          <a:extLst>
            <a:ext uri="{FF2B5EF4-FFF2-40B4-BE49-F238E27FC236}">
              <a16:creationId xmlns:a16="http://schemas.microsoft.com/office/drawing/2014/main" id="{8B78C797-3815-4667-91F2-9B3EBAD877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42334"/>
          <a:ext cx="4243917" cy="918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30"/>
  <sheetViews>
    <sheetView zoomScale="90" zoomScaleNormal="90" workbookViewId="0">
      <selection sqref="A1:D1"/>
    </sheetView>
  </sheetViews>
  <sheetFormatPr defaultColWidth="9.28515625" defaultRowHeight="17.25" x14ac:dyDescent="0.25"/>
  <cols>
    <col min="1" max="1" width="1.28515625" style="12" customWidth="1"/>
    <col min="2" max="2" width="8.28515625" style="42" customWidth="1"/>
    <col min="3" max="3" width="9.7109375" style="13"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3" style="12" customWidth="1"/>
    <col min="11" max="11" width="12.7109375" style="14" customWidth="1"/>
    <col min="12" max="12" width="7.42578125" style="14" customWidth="1"/>
    <col min="13" max="13" width="3" style="15" customWidth="1"/>
    <col min="14" max="14" width="12.7109375" style="14" customWidth="1"/>
    <col min="15" max="15" width="7.7109375" style="14" customWidth="1"/>
    <col min="16" max="16" width="3" style="16" customWidth="1"/>
    <col min="17" max="17" width="12.7109375" style="14" customWidth="1"/>
    <col min="18" max="18" width="7.42578125" style="14" customWidth="1"/>
    <col min="19" max="19" width="3" style="52" customWidth="1"/>
    <col min="20" max="20" width="11" style="12" customWidth="1"/>
    <col min="21" max="21" width="10.7109375" style="17" customWidth="1"/>
    <col min="22" max="22" width="11.28515625" style="12" customWidth="1"/>
    <col min="23" max="23" width="11.28515625" style="17" customWidth="1"/>
    <col min="24" max="24" width="10.7109375" style="12" customWidth="1"/>
    <col min="25" max="25" width="11.28515625" style="17" customWidth="1"/>
    <col min="26" max="26" width="10.7109375" style="26" customWidth="1"/>
    <col min="27" max="27" width="14.42578125" style="12" customWidth="1"/>
    <col min="28" max="28" width="11.42578125" style="12" customWidth="1"/>
    <col min="29" max="29" width="11.28515625" style="12" customWidth="1"/>
    <col min="30" max="30" width="11.28515625" style="18" customWidth="1"/>
    <col min="31" max="16384" width="9.28515625" style="12"/>
  </cols>
  <sheetData>
    <row r="1" spans="1:30" s="1" customFormat="1" ht="60" customHeight="1" thickBot="1" x14ac:dyDescent="0.3">
      <c r="A1" s="257"/>
      <c r="B1" s="258"/>
      <c r="C1" s="258"/>
      <c r="D1" s="259"/>
      <c r="E1" s="3"/>
      <c r="F1" s="3"/>
      <c r="G1" s="4"/>
      <c r="H1" s="4"/>
      <c r="I1" s="5"/>
      <c r="K1" s="4"/>
      <c r="L1" s="6"/>
      <c r="M1" s="7"/>
      <c r="N1" s="5"/>
      <c r="O1" s="8"/>
      <c r="P1" s="9"/>
      <c r="Q1" s="6"/>
      <c r="R1" s="6"/>
      <c r="S1" s="53"/>
      <c r="T1" s="31"/>
      <c r="U1" s="59"/>
      <c r="V1" s="60"/>
      <c r="W1" s="59"/>
      <c r="X1" s="31"/>
      <c r="Y1" s="59"/>
      <c r="Z1" s="203"/>
      <c r="AA1" s="31"/>
      <c r="AB1" s="31"/>
      <c r="AC1" s="31"/>
      <c r="AD1" s="11"/>
    </row>
    <row r="2" spans="1:30" s="1" customFormat="1" ht="18.75" x14ac:dyDescent="0.3">
      <c r="A2" s="138"/>
      <c r="B2" s="139" t="s">
        <v>158</v>
      </c>
      <c r="C2" s="140"/>
      <c r="D2" s="138"/>
      <c r="E2" s="141"/>
      <c r="F2" s="5"/>
      <c r="G2" s="5"/>
      <c r="H2" s="5"/>
      <c r="I2" s="5"/>
      <c r="K2" s="6"/>
      <c r="L2" s="6"/>
      <c r="M2" s="7"/>
      <c r="N2" s="6"/>
      <c r="O2" s="6"/>
      <c r="P2" s="9"/>
      <c r="Q2" s="6"/>
      <c r="R2" s="6"/>
      <c r="S2" s="53"/>
      <c r="U2" s="10"/>
      <c r="W2" s="10"/>
      <c r="X2" s="58"/>
      <c r="Y2" s="10"/>
      <c r="Z2" s="204"/>
      <c r="AA2" s="57"/>
      <c r="AB2" s="57"/>
      <c r="AD2" s="11"/>
    </row>
    <row r="3" spans="1:30" ht="7.15" customHeight="1" thickBot="1" x14ac:dyDescent="0.3">
      <c r="A3" s="142"/>
      <c r="B3" s="142"/>
      <c r="C3" s="143"/>
      <c r="D3" s="142"/>
      <c r="E3" s="142"/>
    </row>
    <row r="4" spans="1:30" s="250" customFormat="1" ht="21.6" customHeight="1" x14ac:dyDescent="0.25">
      <c r="A4" s="71"/>
      <c r="B4" s="260" t="s">
        <v>0</v>
      </c>
      <c r="C4" s="262" t="s">
        <v>1</v>
      </c>
      <c r="D4" s="264" t="s">
        <v>2</v>
      </c>
      <c r="E4" s="264" t="s">
        <v>118</v>
      </c>
      <c r="F4" s="264" t="s">
        <v>3</v>
      </c>
      <c r="G4" s="264" t="s">
        <v>4</v>
      </c>
      <c r="H4" s="264" t="s">
        <v>5</v>
      </c>
      <c r="I4" s="264" t="s">
        <v>6</v>
      </c>
      <c r="J4" s="270"/>
      <c r="K4" s="272" t="s">
        <v>7</v>
      </c>
      <c r="L4" s="272"/>
      <c r="M4" s="156"/>
      <c r="N4" s="274" t="s">
        <v>8</v>
      </c>
      <c r="O4" s="275"/>
      <c r="P4" s="278"/>
      <c r="Q4" s="282" t="s">
        <v>9</v>
      </c>
      <c r="R4" s="283"/>
      <c r="S4" s="286"/>
      <c r="T4" s="267" t="s">
        <v>140</v>
      </c>
      <c r="U4" s="268"/>
      <c r="V4" s="268"/>
      <c r="W4" s="268"/>
      <c r="X4" s="268"/>
      <c r="Y4" s="268"/>
      <c r="Z4" s="288"/>
      <c r="AA4" s="267" t="s">
        <v>141</v>
      </c>
      <c r="AB4" s="268"/>
      <c r="AC4" s="268"/>
      <c r="AD4" s="269"/>
    </row>
    <row r="5" spans="1:30" s="250" customFormat="1" ht="92.25" customHeight="1" x14ac:dyDescent="0.25">
      <c r="A5" s="71"/>
      <c r="B5" s="261"/>
      <c r="C5" s="263"/>
      <c r="D5" s="265"/>
      <c r="E5" s="266"/>
      <c r="F5" s="266"/>
      <c r="G5" s="266"/>
      <c r="H5" s="266"/>
      <c r="I5" s="266"/>
      <c r="J5" s="271"/>
      <c r="K5" s="273"/>
      <c r="L5" s="273"/>
      <c r="M5" s="70"/>
      <c r="N5" s="276"/>
      <c r="O5" s="277"/>
      <c r="P5" s="279"/>
      <c r="Q5" s="284"/>
      <c r="R5" s="285"/>
      <c r="S5" s="287"/>
      <c r="T5" s="21" t="s">
        <v>10</v>
      </c>
      <c r="U5" s="22" t="s">
        <v>11</v>
      </c>
      <c r="V5" s="21" t="s">
        <v>111</v>
      </c>
      <c r="W5" s="22" t="s">
        <v>12</v>
      </c>
      <c r="X5" s="21" t="s">
        <v>13</v>
      </c>
      <c r="Y5" s="22" t="s">
        <v>14</v>
      </c>
      <c r="Z5" s="23" t="s">
        <v>112</v>
      </c>
      <c r="AA5" s="21" t="s">
        <v>15</v>
      </c>
      <c r="AB5" s="21" t="s">
        <v>16</v>
      </c>
      <c r="AC5" s="21" t="s">
        <v>17</v>
      </c>
      <c r="AD5" s="24" t="s">
        <v>18</v>
      </c>
    </row>
    <row r="6" spans="1:30" s="155" customFormat="1" ht="20.65" customHeight="1" thickBot="1" x14ac:dyDescent="0.3">
      <c r="A6" s="149"/>
      <c r="B6" s="212"/>
      <c r="C6" s="213"/>
      <c r="D6" s="213"/>
      <c r="E6" s="213"/>
      <c r="F6" s="213"/>
      <c r="G6" s="182"/>
      <c r="H6" s="213"/>
      <c r="I6" s="213"/>
      <c r="J6" s="213"/>
      <c r="K6" s="214" t="s">
        <v>19</v>
      </c>
      <c r="L6" s="214" t="s">
        <v>20</v>
      </c>
      <c r="M6" s="215"/>
      <c r="N6" s="214" t="s">
        <v>19</v>
      </c>
      <c r="O6" s="214" t="s">
        <v>21</v>
      </c>
      <c r="P6" s="216"/>
      <c r="Q6" s="214" t="s">
        <v>19</v>
      </c>
      <c r="R6" s="214" t="s">
        <v>21</v>
      </c>
      <c r="S6" s="217"/>
      <c r="T6" s="218" t="s">
        <v>22</v>
      </c>
      <c r="U6" s="219" t="s">
        <v>22</v>
      </c>
      <c r="V6" s="218" t="s">
        <v>22</v>
      </c>
      <c r="W6" s="219" t="s">
        <v>22</v>
      </c>
      <c r="X6" s="218" t="s">
        <v>22</v>
      </c>
      <c r="Y6" s="219" t="s">
        <v>22</v>
      </c>
      <c r="Z6" s="208" t="s">
        <v>22</v>
      </c>
      <c r="AA6" s="218" t="s">
        <v>22</v>
      </c>
      <c r="AB6" s="218" t="s">
        <v>22</v>
      </c>
      <c r="AC6" s="218" t="s">
        <v>22</v>
      </c>
      <c r="AD6" s="220" t="s">
        <v>22</v>
      </c>
    </row>
    <row r="7" spans="1:30" s="155" customFormat="1" ht="20.100000000000001" customHeight="1" x14ac:dyDescent="0.25">
      <c r="A7" s="149"/>
      <c r="B7" s="221">
        <v>522</v>
      </c>
      <c r="C7" s="159">
        <v>9</v>
      </c>
      <c r="D7" s="222" t="s">
        <v>23</v>
      </c>
      <c r="E7" s="223">
        <v>1401</v>
      </c>
      <c r="F7" s="223">
        <v>0</v>
      </c>
      <c r="G7" s="223">
        <v>189</v>
      </c>
      <c r="H7" s="223">
        <v>2713</v>
      </c>
      <c r="I7" s="223">
        <v>2792</v>
      </c>
      <c r="J7" s="170"/>
      <c r="K7" s="224">
        <v>1003.42</v>
      </c>
      <c r="L7" s="225">
        <f t="shared" ref="L7:L38" si="0">K7*1000/I7</f>
        <v>359.39111747851001</v>
      </c>
      <c r="M7" s="170"/>
      <c r="N7" s="224">
        <v>185.12</v>
      </c>
      <c r="O7" s="225">
        <f t="shared" ref="O7:O38" si="1">N7*1000/I7</f>
        <v>66.303724928366762</v>
      </c>
      <c r="P7" s="170"/>
      <c r="Q7" s="224">
        <v>818.3</v>
      </c>
      <c r="R7" s="225">
        <f t="shared" ref="R7:R38" si="2">Q7*1000/I7</f>
        <v>293.08739255014325</v>
      </c>
      <c r="S7" s="170"/>
      <c r="T7" s="226">
        <v>8.0758426966292124E-2</v>
      </c>
      <c r="U7" s="226">
        <v>0</v>
      </c>
      <c r="V7" s="226">
        <v>1.08038029386344E-3</v>
      </c>
      <c r="W7" s="226">
        <v>0.89071953327571296</v>
      </c>
      <c r="X7" s="226">
        <v>0</v>
      </c>
      <c r="Y7" s="226">
        <v>2.7441659464131372E-2</v>
      </c>
      <c r="Z7" s="209">
        <f t="shared" ref="Z7:Z38" si="3">N7/K7</f>
        <v>0.1844890474576947</v>
      </c>
      <c r="AA7" s="226">
        <v>0</v>
      </c>
      <c r="AB7" s="226">
        <v>0</v>
      </c>
      <c r="AC7" s="226">
        <v>1</v>
      </c>
      <c r="AD7" s="227">
        <f t="shared" ref="AD7:AD38" si="4">Q7/K7</f>
        <v>0.81551095254230532</v>
      </c>
    </row>
    <row r="8" spans="1:30" s="155" customFormat="1" ht="20.100000000000001" customHeight="1" x14ac:dyDescent="0.25">
      <c r="A8" s="149"/>
      <c r="B8" s="150">
        <v>600</v>
      </c>
      <c r="C8" s="61">
        <v>7</v>
      </c>
      <c r="D8" s="151" t="s">
        <v>149</v>
      </c>
      <c r="E8" s="228">
        <v>4223</v>
      </c>
      <c r="F8" s="228">
        <v>476</v>
      </c>
      <c r="G8" s="228">
        <v>0</v>
      </c>
      <c r="H8" s="228">
        <v>7999</v>
      </c>
      <c r="I8" s="228">
        <v>7999</v>
      </c>
      <c r="J8" s="169"/>
      <c r="K8" s="229">
        <v>3414.61</v>
      </c>
      <c r="L8" s="230">
        <f t="shared" si="0"/>
        <v>426.87960995124388</v>
      </c>
      <c r="M8" s="169"/>
      <c r="N8" s="229">
        <v>937.91</v>
      </c>
      <c r="O8" s="230">
        <f t="shared" si="1"/>
        <v>117.25340667583448</v>
      </c>
      <c r="P8" s="169"/>
      <c r="Q8" s="229">
        <v>2476.6999999999998</v>
      </c>
      <c r="R8" s="230">
        <f t="shared" si="2"/>
        <v>309.62620327540941</v>
      </c>
      <c r="S8" s="169"/>
      <c r="T8" s="153">
        <v>4.6987450821507397E-2</v>
      </c>
      <c r="U8" s="153">
        <v>0</v>
      </c>
      <c r="V8" s="153">
        <v>2.452260877909394E-3</v>
      </c>
      <c r="W8" s="153">
        <v>0.88266464799394406</v>
      </c>
      <c r="X8" s="153">
        <v>0</v>
      </c>
      <c r="Y8" s="153">
        <v>6.7895640306639235E-2</v>
      </c>
      <c r="Z8" s="210">
        <f t="shared" si="3"/>
        <v>0.27467558520592394</v>
      </c>
      <c r="AA8" s="153">
        <v>0</v>
      </c>
      <c r="AB8" s="153">
        <v>4.5302216659264347E-3</v>
      </c>
      <c r="AC8" s="153">
        <v>0.99546977833407368</v>
      </c>
      <c r="AD8" s="231">
        <f t="shared" si="4"/>
        <v>0.72532441479407594</v>
      </c>
    </row>
    <row r="9" spans="1:30" s="155" customFormat="1" ht="20.100000000000001" customHeight="1" x14ac:dyDescent="0.25">
      <c r="A9" s="149"/>
      <c r="B9" s="150">
        <v>173</v>
      </c>
      <c r="C9" s="61">
        <v>9</v>
      </c>
      <c r="D9" s="151" t="s">
        <v>133</v>
      </c>
      <c r="E9" s="228">
        <v>3453</v>
      </c>
      <c r="F9" s="228">
        <v>0</v>
      </c>
      <c r="G9" s="228">
        <v>2345</v>
      </c>
      <c r="H9" s="228">
        <v>2351</v>
      </c>
      <c r="I9" s="228">
        <v>3328</v>
      </c>
      <c r="J9" s="169"/>
      <c r="K9" s="229">
        <v>1883.2657894601139</v>
      </c>
      <c r="L9" s="230">
        <f t="shared" si="0"/>
        <v>565.88515308296689</v>
      </c>
      <c r="M9" s="169"/>
      <c r="N9" s="229">
        <v>642.20263156809119</v>
      </c>
      <c r="O9" s="230">
        <f t="shared" si="1"/>
        <v>192.96954073560434</v>
      </c>
      <c r="P9" s="169"/>
      <c r="Q9" s="229">
        <v>1241.0631578920229</v>
      </c>
      <c r="R9" s="230">
        <f t="shared" si="2"/>
        <v>372.9156123473627</v>
      </c>
      <c r="S9" s="169"/>
      <c r="T9" s="153">
        <v>2.0164974983642593E-2</v>
      </c>
      <c r="U9" s="153">
        <v>7.7857046268890321E-3</v>
      </c>
      <c r="V9" s="153">
        <v>7.0071341642001289E-4</v>
      </c>
      <c r="W9" s="153">
        <v>0.93531636595980594</v>
      </c>
      <c r="X9" s="153">
        <v>1.706626454214076E-2</v>
      </c>
      <c r="Y9" s="153">
        <v>1.8965976471101681E-2</v>
      </c>
      <c r="Z9" s="210">
        <f t="shared" si="3"/>
        <v>0.34100477753179753</v>
      </c>
      <c r="AA9" s="153">
        <v>0</v>
      </c>
      <c r="AB9" s="153">
        <v>6.6636415297725892E-3</v>
      </c>
      <c r="AC9" s="153">
        <v>0.99333635847022739</v>
      </c>
      <c r="AD9" s="231">
        <f t="shared" si="4"/>
        <v>0.65899522246820263</v>
      </c>
    </row>
    <row r="10" spans="1:30" s="155" customFormat="1" ht="20.100000000000001" customHeight="1" x14ac:dyDescent="0.25">
      <c r="A10" s="149"/>
      <c r="B10" s="150">
        <v>975</v>
      </c>
      <c r="C10" s="61">
        <v>7</v>
      </c>
      <c r="D10" s="151" t="s">
        <v>24</v>
      </c>
      <c r="E10" s="228">
        <v>227</v>
      </c>
      <c r="F10" s="228">
        <v>0</v>
      </c>
      <c r="G10" s="228">
        <v>0</v>
      </c>
      <c r="H10" s="228">
        <v>427</v>
      </c>
      <c r="I10" s="228">
        <v>427</v>
      </c>
      <c r="J10" s="169"/>
      <c r="K10" s="229">
        <v>157.22999999999999</v>
      </c>
      <c r="L10" s="230">
        <f t="shared" si="0"/>
        <v>368.22014051522251</v>
      </c>
      <c r="M10" s="169"/>
      <c r="N10" s="229">
        <v>56.41</v>
      </c>
      <c r="O10" s="230">
        <f t="shared" si="1"/>
        <v>132.10772833723652</v>
      </c>
      <c r="P10" s="169">
        <v>6</v>
      </c>
      <c r="Q10" s="229">
        <v>100.82</v>
      </c>
      <c r="R10" s="230">
        <f t="shared" si="2"/>
        <v>236.11241217798596</v>
      </c>
      <c r="S10" s="169"/>
      <c r="T10" s="153">
        <v>4.1659280269455777E-2</v>
      </c>
      <c r="U10" s="153">
        <v>0</v>
      </c>
      <c r="V10" s="153">
        <v>0</v>
      </c>
      <c r="W10" s="153">
        <v>0.95834071973054435</v>
      </c>
      <c r="X10" s="153">
        <v>0</v>
      </c>
      <c r="Y10" s="153">
        <v>0</v>
      </c>
      <c r="Z10" s="210">
        <f t="shared" si="3"/>
        <v>0.35877377090885965</v>
      </c>
      <c r="AA10" s="153">
        <v>0</v>
      </c>
      <c r="AB10" s="153">
        <v>0</v>
      </c>
      <c r="AC10" s="153">
        <v>1</v>
      </c>
      <c r="AD10" s="231">
        <f t="shared" si="4"/>
        <v>0.64122622909114035</v>
      </c>
    </row>
    <row r="11" spans="1:30" s="155" customFormat="1" ht="20.100000000000001" customHeight="1" x14ac:dyDescent="0.25">
      <c r="A11" s="149"/>
      <c r="B11" s="150">
        <v>524</v>
      </c>
      <c r="C11" s="61">
        <v>5</v>
      </c>
      <c r="D11" s="151" t="s">
        <v>121</v>
      </c>
      <c r="E11" s="228">
        <v>3678</v>
      </c>
      <c r="F11" s="228">
        <v>426</v>
      </c>
      <c r="G11" s="228">
        <v>127</v>
      </c>
      <c r="H11" s="228">
        <v>8795</v>
      </c>
      <c r="I11" s="228">
        <v>8848</v>
      </c>
      <c r="J11" s="169"/>
      <c r="K11" s="229">
        <v>3657.74</v>
      </c>
      <c r="L11" s="230">
        <f t="shared" si="0"/>
        <v>413.3973779385172</v>
      </c>
      <c r="M11" s="169"/>
      <c r="N11" s="229">
        <v>1046.33</v>
      </c>
      <c r="O11" s="230">
        <f t="shared" si="1"/>
        <v>118.25610307414104</v>
      </c>
      <c r="P11" s="169"/>
      <c r="Q11" s="229">
        <v>2611.41</v>
      </c>
      <c r="R11" s="230">
        <f t="shared" si="2"/>
        <v>295.14127486437616</v>
      </c>
      <c r="S11" s="169">
        <v>1</v>
      </c>
      <c r="T11" s="153">
        <v>4.6314260319402105E-2</v>
      </c>
      <c r="U11" s="153">
        <v>0</v>
      </c>
      <c r="V11" s="153">
        <v>0.1889652404117248</v>
      </c>
      <c r="W11" s="153">
        <v>0.64193896762971525</v>
      </c>
      <c r="X11" s="153">
        <v>0.12278153163915782</v>
      </c>
      <c r="Y11" s="153">
        <v>0</v>
      </c>
      <c r="Z11" s="210">
        <f t="shared" si="3"/>
        <v>0.28605915127920517</v>
      </c>
      <c r="AA11" s="153">
        <v>0</v>
      </c>
      <c r="AB11" s="153">
        <v>5.0585698913613725E-3</v>
      </c>
      <c r="AC11" s="153">
        <v>0.99494143010863867</v>
      </c>
      <c r="AD11" s="231">
        <f t="shared" si="4"/>
        <v>0.71394084872079477</v>
      </c>
    </row>
    <row r="12" spans="1:30" s="155" customFormat="1" ht="20.100000000000001" customHeight="1" x14ac:dyDescent="0.25">
      <c r="A12" s="149"/>
      <c r="B12" s="150">
        <v>709</v>
      </c>
      <c r="C12" s="61">
        <v>8</v>
      </c>
      <c r="D12" s="151" t="s">
        <v>152</v>
      </c>
      <c r="E12" s="228">
        <v>730</v>
      </c>
      <c r="F12" s="228">
        <v>0</v>
      </c>
      <c r="G12" s="228">
        <v>0</v>
      </c>
      <c r="H12" s="228">
        <v>1013</v>
      </c>
      <c r="I12" s="228">
        <v>1013</v>
      </c>
      <c r="J12" s="169"/>
      <c r="K12" s="229">
        <v>407.42</v>
      </c>
      <c r="L12" s="230">
        <f t="shared" si="0"/>
        <v>402.1915103652517</v>
      </c>
      <c r="M12" s="169"/>
      <c r="N12" s="229">
        <v>127.75</v>
      </c>
      <c r="O12" s="230">
        <f t="shared" si="1"/>
        <v>126.11056268509378</v>
      </c>
      <c r="P12" s="169"/>
      <c r="Q12" s="229">
        <v>279.67</v>
      </c>
      <c r="R12" s="230">
        <f t="shared" si="2"/>
        <v>276.08094768015792</v>
      </c>
      <c r="S12" s="169">
        <v>2</v>
      </c>
      <c r="T12" s="153">
        <v>4.3679060665362035E-2</v>
      </c>
      <c r="U12" s="153">
        <v>0</v>
      </c>
      <c r="V12" s="153">
        <v>0</v>
      </c>
      <c r="W12" s="153">
        <v>0.69017612524461835</v>
      </c>
      <c r="X12" s="153">
        <v>0.26614481409001955</v>
      </c>
      <c r="Y12" s="153">
        <v>0</v>
      </c>
      <c r="Z12" s="210">
        <f t="shared" si="3"/>
        <v>0.31355849001030878</v>
      </c>
      <c r="AA12" s="153">
        <v>0</v>
      </c>
      <c r="AB12" s="153">
        <v>7.1512854435584793E-3</v>
      </c>
      <c r="AC12" s="153">
        <v>0.99284871455644153</v>
      </c>
      <c r="AD12" s="231">
        <f t="shared" si="4"/>
        <v>0.68644150998969122</v>
      </c>
    </row>
    <row r="13" spans="1:30" s="155" customFormat="1" ht="20.100000000000001" customHeight="1" x14ac:dyDescent="0.25">
      <c r="A13" s="149"/>
      <c r="B13" s="150">
        <v>279</v>
      </c>
      <c r="C13" s="61">
        <v>9</v>
      </c>
      <c r="D13" s="151" t="s">
        <v>25</v>
      </c>
      <c r="E13" s="228">
        <v>3073</v>
      </c>
      <c r="F13" s="228">
        <v>24</v>
      </c>
      <c r="G13" s="228">
        <v>0</v>
      </c>
      <c r="H13" s="228">
        <v>6138</v>
      </c>
      <c r="I13" s="228">
        <v>6138</v>
      </c>
      <c r="J13" s="169"/>
      <c r="K13" s="229">
        <v>2440.39</v>
      </c>
      <c r="L13" s="230">
        <f t="shared" si="0"/>
        <v>397.58716194200065</v>
      </c>
      <c r="M13" s="169"/>
      <c r="N13" s="229">
        <v>655.72</v>
      </c>
      <c r="O13" s="230">
        <f t="shared" si="1"/>
        <v>106.8295861844249</v>
      </c>
      <c r="P13" s="169"/>
      <c r="Q13" s="229">
        <v>1784.67</v>
      </c>
      <c r="R13" s="230">
        <f t="shared" si="2"/>
        <v>290.75757575757575</v>
      </c>
      <c r="S13" s="169"/>
      <c r="T13" s="153">
        <v>5.1576892576099556E-2</v>
      </c>
      <c r="U13" s="153">
        <v>0</v>
      </c>
      <c r="V13" s="153">
        <v>8.5402305862258276E-3</v>
      </c>
      <c r="W13" s="153">
        <v>0.93988287683767446</v>
      </c>
      <c r="X13" s="153">
        <v>0</v>
      </c>
      <c r="Y13" s="153">
        <v>0</v>
      </c>
      <c r="Z13" s="210">
        <f t="shared" si="3"/>
        <v>0.26869475780510493</v>
      </c>
      <c r="AA13" s="153">
        <v>0</v>
      </c>
      <c r="AB13" s="153">
        <v>0</v>
      </c>
      <c r="AC13" s="153">
        <v>1</v>
      </c>
      <c r="AD13" s="231">
        <f t="shared" si="4"/>
        <v>0.73130524219489512</v>
      </c>
    </row>
    <row r="14" spans="1:30" s="155" customFormat="1" ht="20.100000000000001" customHeight="1" x14ac:dyDescent="0.25">
      <c r="A14" s="149"/>
      <c r="B14" s="150">
        <v>711</v>
      </c>
      <c r="C14" s="61">
        <v>7</v>
      </c>
      <c r="D14" s="151" t="s">
        <v>26</v>
      </c>
      <c r="E14" s="228">
        <v>1574</v>
      </c>
      <c r="F14" s="228">
        <v>370</v>
      </c>
      <c r="G14" s="228">
        <v>194</v>
      </c>
      <c r="H14" s="228">
        <v>3881</v>
      </c>
      <c r="I14" s="228">
        <v>3962</v>
      </c>
      <c r="J14" s="169"/>
      <c r="K14" s="229">
        <v>1127.52</v>
      </c>
      <c r="L14" s="230">
        <f t="shared" si="0"/>
        <v>284.58354366481575</v>
      </c>
      <c r="M14" s="169"/>
      <c r="N14" s="229">
        <v>500.79</v>
      </c>
      <c r="O14" s="230">
        <f t="shared" si="1"/>
        <v>126.39828369510349</v>
      </c>
      <c r="P14" s="169"/>
      <c r="Q14" s="229">
        <v>626.73</v>
      </c>
      <c r="R14" s="230">
        <f t="shared" si="2"/>
        <v>158.18525996971226</v>
      </c>
      <c r="S14" s="169"/>
      <c r="T14" s="153">
        <v>4.2692545777671273E-2</v>
      </c>
      <c r="U14" s="153">
        <v>0</v>
      </c>
      <c r="V14" s="153">
        <v>0</v>
      </c>
      <c r="W14" s="153">
        <v>0.95730745422232877</v>
      </c>
      <c r="X14" s="153">
        <v>0</v>
      </c>
      <c r="Y14" s="153">
        <v>0</v>
      </c>
      <c r="Z14" s="210">
        <f t="shared" si="3"/>
        <v>0.44415176670923801</v>
      </c>
      <c r="AA14" s="153">
        <v>0</v>
      </c>
      <c r="AB14" s="153">
        <v>0</v>
      </c>
      <c r="AC14" s="153">
        <v>1</v>
      </c>
      <c r="AD14" s="231">
        <f t="shared" si="4"/>
        <v>0.55584823329076205</v>
      </c>
    </row>
    <row r="15" spans="1:30" s="155" customFormat="1" ht="20.100000000000001" customHeight="1" x14ac:dyDescent="0.25">
      <c r="A15" s="149"/>
      <c r="B15" s="150">
        <v>14</v>
      </c>
      <c r="C15" s="61">
        <v>3</v>
      </c>
      <c r="D15" s="151" t="s">
        <v>27</v>
      </c>
      <c r="E15" s="228">
        <v>40640</v>
      </c>
      <c r="F15" s="228">
        <v>13124</v>
      </c>
      <c r="G15" s="228">
        <v>0</v>
      </c>
      <c r="H15" s="228">
        <v>147000</v>
      </c>
      <c r="I15" s="228">
        <v>147000</v>
      </c>
      <c r="J15" s="169"/>
      <c r="K15" s="229">
        <v>57122.28</v>
      </c>
      <c r="L15" s="230">
        <f t="shared" si="0"/>
        <v>388.58693877551019</v>
      </c>
      <c r="M15" s="169"/>
      <c r="N15" s="229">
        <v>29775.279999999999</v>
      </c>
      <c r="O15" s="230">
        <f t="shared" si="1"/>
        <v>202.55292517006802</v>
      </c>
      <c r="P15" s="169"/>
      <c r="Q15" s="229">
        <v>27347</v>
      </c>
      <c r="R15" s="230">
        <f t="shared" si="2"/>
        <v>186.03401360544217</v>
      </c>
      <c r="S15" s="169"/>
      <c r="T15" s="153">
        <v>2.7202766858951455E-2</v>
      </c>
      <c r="U15" s="153">
        <v>0</v>
      </c>
      <c r="V15" s="153">
        <v>0.12734019629706253</v>
      </c>
      <c r="W15" s="153">
        <v>0.50143373966592419</v>
      </c>
      <c r="X15" s="153">
        <v>0.33916624797483014</v>
      </c>
      <c r="Y15" s="153">
        <v>4.8570492032316741E-3</v>
      </c>
      <c r="Z15" s="210">
        <f t="shared" si="3"/>
        <v>0.52125510396293706</v>
      </c>
      <c r="AA15" s="153">
        <v>0</v>
      </c>
      <c r="AB15" s="153">
        <v>2.5253227045014077E-3</v>
      </c>
      <c r="AC15" s="153">
        <v>0.99747467729549855</v>
      </c>
      <c r="AD15" s="231">
        <f t="shared" si="4"/>
        <v>0.47874489603706294</v>
      </c>
    </row>
    <row r="16" spans="1:30" s="155" customFormat="1" ht="20.100000000000001" customHeight="1" x14ac:dyDescent="0.25">
      <c r="A16" s="149"/>
      <c r="B16" s="150">
        <v>358</v>
      </c>
      <c r="C16" s="61">
        <v>7</v>
      </c>
      <c r="D16" s="151" t="s">
        <v>28</v>
      </c>
      <c r="E16" s="228">
        <v>2557</v>
      </c>
      <c r="F16" s="228">
        <v>24</v>
      </c>
      <c r="G16" s="228">
        <v>42</v>
      </c>
      <c r="H16" s="228">
        <v>7396</v>
      </c>
      <c r="I16" s="228">
        <v>7413</v>
      </c>
      <c r="J16" s="169"/>
      <c r="K16" s="229">
        <v>1666.31</v>
      </c>
      <c r="L16" s="230">
        <f t="shared" si="0"/>
        <v>224.78213948468905</v>
      </c>
      <c r="M16" s="169"/>
      <c r="N16" s="229">
        <v>642.42999999999995</v>
      </c>
      <c r="O16" s="230">
        <f t="shared" si="1"/>
        <v>86.66261972210981</v>
      </c>
      <c r="P16" s="169"/>
      <c r="Q16" s="229">
        <v>1023.88</v>
      </c>
      <c r="R16" s="230">
        <f t="shared" si="2"/>
        <v>138.11951976257924</v>
      </c>
      <c r="S16" s="169"/>
      <c r="T16" s="153">
        <v>6.3431035287891291E-2</v>
      </c>
      <c r="U16" s="153">
        <v>0</v>
      </c>
      <c r="V16" s="153">
        <v>0.16154289183257323</v>
      </c>
      <c r="W16" s="153">
        <v>0.73379200846784876</v>
      </c>
      <c r="X16" s="153">
        <v>4.123406441168688E-2</v>
      </c>
      <c r="Y16" s="153">
        <v>0</v>
      </c>
      <c r="Z16" s="210">
        <f t="shared" si="3"/>
        <v>0.38554050566821296</v>
      </c>
      <c r="AA16" s="153">
        <v>0</v>
      </c>
      <c r="AB16" s="153">
        <v>0</v>
      </c>
      <c r="AC16" s="153">
        <v>1</v>
      </c>
      <c r="AD16" s="231">
        <f t="shared" si="4"/>
        <v>0.61445949433178704</v>
      </c>
    </row>
    <row r="17" spans="1:30" s="155" customFormat="1" ht="20.100000000000001" customHeight="1" x14ac:dyDescent="0.25">
      <c r="A17" s="149"/>
      <c r="B17" s="150">
        <v>712</v>
      </c>
      <c r="C17" s="61">
        <v>7</v>
      </c>
      <c r="D17" s="151" t="s">
        <v>29</v>
      </c>
      <c r="E17" s="228">
        <v>3221</v>
      </c>
      <c r="F17" s="228">
        <v>0</v>
      </c>
      <c r="G17" s="228">
        <v>257</v>
      </c>
      <c r="H17" s="228">
        <v>6725</v>
      </c>
      <c r="I17" s="228">
        <v>6832</v>
      </c>
      <c r="J17" s="169"/>
      <c r="K17" s="229">
        <v>2894.37</v>
      </c>
      <c r="L17" s="230">
        <f t="shared" si="0"/>
        <v>423.64900468384076</v>
      </c>
      <c r="M17" s="169"/>
      <c r="N17" s="229">
        <v>790.73</v>
      </c>
      <c r="O17" s="230">
        <f t="shared" si="1"/>
        <v>115.73916861826697</v>
      </c>
      <c r="P17" s="169"/>
      <c r="Q17" s="229">
        <v>2103.64</v>
      </c>
      <c r="R17" s="230">
        <f t="shared" si="2"/>
        <v>307.90983606557376</v>
      </c>
      <c r="S17" s="169"/>
      <c r="T17" s="153">
        <v>4.6855437380648256E-2</v>
      </c>
      <c r="U17" s="153">
        <v>0</v>
      </c>
      <c r="V17" s="153">
        <v>8.1190798376184037E-2</v>
      </c>
      <c r="W17" s="153">
        <v>0.85767581854741826</v>
      </c>
      <c r="X17" s="153">
        <v>0</v>
      </c>
      <c r="Y17" s="153">
        <v>1.4277945695749496E-2</v>
      </c>
      <c r="Z17" s="210">
        <f t="shared" si="3"/>
        <v>0.27319589409785205</v>
      </c>
      <c r="AA17" s="153">
        <v>0</v>
      </c>
      <c r="AB17" s="153">
        <v>1.2834895704588239E-3</v>
      </c>
      <c r="AC17" s="153">
        <v>0.99871651042954124</v>
      </c>
      <c r="AD17" s="231">
        <f t="shared" si="4"/>
        <v>0.72680410590214795</v>
      </c>
    </row>
    <row r="18" spans="1:30" s="155" customFormat="1" ht="20.100000000000001" customHeight="1" x14ac:dyDescent="0.25">
      <c r="A18" s="149"/>
      <c r="B18" s="150">
        <v>186</v>
      </c>
      <c r="C18" s="61">
        <v>4</v>
      </c>
      <c r="D18" s="151" t="s">
        <v>30</v>
      </c>
      <c r="E18" s="228">
        <v>70999</v>
      </c>
      <c r="F18" s="228">
        <v>1081</v>
      </c>
      <c r="G18" s="228">
        <v>4235</v>
      </c>
      <c r="H18" s="228">
        <v>147703</v>
      </c>
      <c r="I18" s="228">
        <v>149467</v>
      </c>
      <c r="J18" s="169"/>
      <c r="K18" s="229">
        <v>44178.98</v>
      </c>
      <c r="L18" s="230">
        <f t="shared" si="0"/>
        <v>295.57681628720724</v>
      </c>
      <c r="M18" s="169"/>
      <c r="N18" s="229">
        <v>16633.03</v>
      </c>
      <c r="O18" s="230">
        <f t="shared" si="1"/>
        <v>111.28228973619593</v>
      </c>
      <c r="P18" s="169"/>
      <c r="Q18" s="229">
        <v>27545.95</v>
      </c>
      <c r="R18" s="230">
        <f t="shared" si="2"/>
        <v>184.29452655101127</v>
      </c>
      <c r="S18" s="169">
        <v>1</v>
      </c>
      <c r="T18" s="153">
        <v>4.8929148808124559E-2</v>
      </c>
      <c r="U18" s="153">
        <v>0</v>
      </c>
      <c r="V18" s="153">
        <v>0.1126649804635716</v>
      </c>
      <c r="W18" s="153">
        <v>0.81294628819884296</v>
      </c>
      <c r="X18" s="153">
        <v>2.5459582529460963E-2</v>
      </c>
      <c r="Y18" s="153">
        <v>0</v>
      </c>
      <c r="Z18" s="210">
        <f t="shared" si="3"/>
        <v>0.37649194254824347</v>
      </c>
      <c r="AA18" s="153">
        <v>0</v>
      </c>
      <c r="AB18" s="153">
        <v>5.1368713004997109E-4</v>
      </c>
      <c r="AC18" s="153">
        <v>0.99948631286994993</v>
      </c>
      <c r="AD18" s="231">
        <f t="shared" si="4"/>
        <v>0.62350805745175641</v>
      </c>
    </row>
    <row r="19" spans="1:30" s="155" customFormat="1" ht="20.100000000000001" customHeight="1" x14ac:dyDescent="0.25">
      <c r="A19" s="149"/>
      <c r="B19" s="150">
        <v>531</v>
      </c>
      <c r="C19" s="61">
        <v>7</v>
      </c>
      <c r="D19" s="151" t="s">
        <v>31</v>
      </c>
      <c r="E19" s="228">
        <v>12707</v>
      </c>
      <c r="F19" s="228">
        <v>550</v>
      </c>
      <c r="G19" s="228">
        <v>0</v>
      </c>
      <c r="H19" s="228">
        <v>30781</v>
      </c>
      <c r="I19" s="228">
        <v>30781</v>
      </c>
      <c r="J19" s="169"/>
      <c r="K19" s="229">
        <v>15389.614923581586</v>
      </c>
      <c r="L19" s="230">
        <f t="shared" si="0"/>
        <v>499.9712460148009</v>
      </c>
      <c r="M19" s="169"/>
      <c r="N19" s="229">
        <v>4974.6119388652687</v>
      </c>
      <c r="O19" s="230">
        <f t="shared" si="1"/>
        <v>161.61307101345858</v>
      </c>
      <c r="P19" s="169">
        <v>6</v>
      </c>
      <c r="Q19" s="229">
        <v>10415.002984716317</v>
      </c>
      <c r="R19" s="230">
        <f t="shared" si="2"/>
        <v>338.35817500134226</v>
      </c>
      <c r="S19" s="169"/>
      <c r="T19" s="153">
        <v>3.409311160031641E-2</v>
      </c>
      <c r="U19" s="153">
        <v>0</v>
      </c>
      <c r="V19" s="153">
        <v>1.9905070227967753E-2</v>
      </c>
      <c r="W19" s="153">
        <v>0.79407237939575381</v>
      </c>
      <c r="X19" s="153">
        <v>0.14613803225942232</v>
      </c>
      <c r="Y19" s="153">
        <v>5.7914065165395974E-3</v>
      </c>
      <c r="Z19" s="210">
        <f t="shared" si="3"/>
        <v>0.32324473117534896</v>
      </c>
      <c r="AA19" s="153">
        <v>0</v>
      </c>
      <c r="AB19" s="153">
        <v>6.6826673119667627E-4</v>
      </c>
      <c r="AC19" s="153">
        <v>0.99933173326880342</v>
      </c>
      <c r="AD19" s="231">
        <f t="shared" si="4"/>
        <v>0.67675526882465098</v>
      </c>
    </row>
    <row r="20" spans="1:30" s="155" customFormat="1" ht="20.100000000000001" customHeight="1" x14ac:dyDescent="0.25">
      <c r="A20" s="149"/>
      <c r="B20" s="150">
        <v>179</v>
      </c>
      <c r="C20" s="61">
        <v>3</v>
      </c>
      <c r="D20" s="151" t="s">
        <v>32</v>
      </c>
      <c r="E20" s="228">
        <v>26744</v>
      </c>
      <c r="F20" s="228">
        <v>13397</v>
      </c>
      <c r="G20" s="228">
        <v>0</v>
      </c>
      <c r="H20" s="228">
        <v>98314</v>
      </c>
      <c r="I20" s="228">
        <v>98314</v>
      </c>
      <c r="J20" s="169"/>
      <c r="K20" s="229">
        <v>47879.75</v>
      </c>
      <c r="L20" s="230">
        <f t="shared" si="0"/>
        <v>487.00846268079823</v>
      </c>
      <c r="M20" s="169"/>
      <c r="N20" s="229">
        <v>16189.5</v>
      </c>
      <c r="O20" s="230">
        <f t="shared" si="1"/>
        <v>164.67135911467341</v>
      </c>
      <c r="P20" s="169"/>
      <c r="Q20" s="229">
        <v>31690.25</v>
      </c>
      <c r="R20" s="230">
        <f t="shared" si="2"/>
        <v>322.33710356612488</v>
      </c>
      <c r="S20" s="169"/>
      <c r="T20" s="153">
        <v>3.346057629945335E-2</v>
      </c>
      <c r="U20" s="153">
        <v>0</v>
      </c>
      <c r="V20" s="153">
        <v>0.11120355786157694</v>
      </c>
      <c r="W20" s="153">
        <v>0.56439976527996538</v>
      </c>
      <c r="X20" s="153">
        <v>0.28379011087433215</v>
      </c>
      <c r="Y20" s="153">
        <v>7.1459896846721637E-3</v>
      </c>
      <c r="Z20" s="210">
        <f t="shared" si="3"/>
        <v>0.3381283319148492</v>
      </c>
      <c r="AA20" s="153">
        <v>0</v>
      </c>
      <c r="AB20" s="153">
        <v>9.6401890171267195E-4</v>
      </c>
      <c r="AC20" s="153">
        <v>0.9990359810982874</v>
      </c>
      <c r="AD20" s="231">
        <f t="shared" si="4"/>
        <v>0.66187166808515085</v>
      </c>
    </row>
    <row r="21" spans="1:30" s="155" customFormat="1" ht="20.100000000000001" customHeight="1" x14ac:dyDescent="0.25">
      <c r="A21" s="149"/>
      <c r="B21" s="150">
        <v>67</v>
      </c>
      <c r="C21" s="61">
        <v>5</v>
      </c>
      <c r="D21" s="151" t="s">
        <v>33</v>
      </c>
      <c r="E21" s="228">
        <v>8467</v>
      </c>
      <c r="F21" s="228">
        <v>2792</v>
      </c>
      <c r="G21" s="228">
        <v>0</v>
      </c>
      <c r="H21" s="228">
        <v>21854</v>
      </c>
      <c r="I21" s="228">
        <v>21854</v>
      </c>
      <c r="J21" s="169"/>
      <c r="K21" s="229">
        <v>7249.31</v>
      </c>
      <c r="L21" s="230">
        <f t="shared" si="0"/>
        <v>331.71547542783929</v>
      </c>
      <c r="M21" s="169"/>
      <c r="N21" s="229">
        <v>3168.88</v>
      </c>
      <c r="O21" s="230">
        <f t="shared" si="1"/>
        <v>145.00228791067997</v>
      </c>
      <c r="P21" s="169"/>
      <c r="Q21" s="229">
        <v>4080.43</v>
      </c>
      <c r="R21" s="230">
        <f t="shared" si="2"/>
        <v>186.71318751715933</v>
      </c>
      <c r="S21" s="169">
        <v>1</v>
      </c>
      <c r="T21" s="153">
        <v>3.8000807856403522E-2</v>
      </c>
      <c r="U21" s="153">
        <v>0</v>
      </c>
      <c r="V21" s="153">
        <v>0.16585039509227231</v>
      </c>
      <c r="W21" s="153">
        <v>0.55043737850597052</v>
      </c>
      <c r="X21" s="153">
        <v>0.23682184241751028</v>
      </c>
      <c r="Y21" s="153">
        <v>8.8895761278432756E-3</v>
      </c>
      <c r="Z21" s="210">
        <f t="shared" si="3"/>
        <v>0.43712849912612373</v>
      </c>
      <c r="AA21" s="153">
        <v>0</v>
      </c>
      <c r="AB21" s="153">
        <v>2.132128231583436E-4</v>
      </c>
      <c r="AC21" s="153">
        <v>0.99978678717684166</v>
      </c>
      <c r="AD21" s="231">
        <f t="shared" si="4"/>
        <v>0.56287150087387627</v>
      </c>
    </row>
    <row r="22" spans="1:30" s="155" customFormat="1" ht="20.100000000000001" customHeight="1" x14ac:dyDescent="0.25">
      <c r="A22" s="149"/>
      <c r="B22" s="150">
        <v>190</v>
      </c>
      <c r="C22" s="61">
        <v>4</v>
      </c>
      <c r="D22" s="151" t="s">
        <v>34</v>
      </c>
      <c r="E22" s="228">
        <v>34166</v>
      </c>
      <c r="F22" s="228">
        <v>97</v>
      </c>
      <c r="G22" s="228">
        <v>5879</v>
      </c>
      <c r="H22" s="228">
        <v>62007</v>
      </c>
      <c r="I22" s="228">
        <v>64456</v>
      </c>
      <c r="J22" s="169"/>
      <c r="K22" s="229">
        <v>28185.480207569486</v>
      </c>
      <c r="L22" s="230">
        <f t="shared" si="0"/>
        <v>437.28249049847165</v>
      </c>
      <c r="M22" s="169"/>
      <c r="N22" s="229">
        <v>7255.7761660555871</v>
      </c>
      <c r="O22" s="230">
        <f t="shared" si="1"/>
        <v>112.56944529687829</v>
      </c>
      <c r="P22" s="169">
        <v>6</v>
      </c>
      <c r="Q22" s="229">
        <v>20929.704041513898</v>
      </c>
      <c r="R22" s="230">
        <f t="shared" si="2"/>
        <v>324.71304520159327</v>
      </c>
      <c r="S22" s="169"/>
      <c r="T22" s="153">
        <v>4.7088001639076824E-2</v>
      </c>
      <c r="U22" s="153">
        <v>0</v>
      </c>
      <c r="V22" s="153">
        <v>9.2877727286114469E-3</v>
      </c>
      <c r="W22" s="153">
        <v>0.83453872163029419</v>
      </c>
      <c r="X22" s="153">
        <v>9.085588983354391E-2</v>
      </c>
      <c r="Y22" s="153">
        <v>1.8229614168473605E-2</v>
      </c>
      <c r="Z22" s="210">
        <f t="shared" si="3"/>
        <v>0.25742957411479467</v>
      </c>
      <c r="AA22" s="153">
        <v>0</v>
      </c>
      <c r="AB22" s="153">
        <v>0</v>
      </c>
      <c r="AC22" s="153">
        <v>1</v>
      </c>
      <c r="AD22" s="231">
        <f t="shared" si="4"/>
        <v>0.74257042588520528</v>
      </c>
    </row>
    <row r="23" spans="1:30" s="155" customFormat="1" ht="20.100000000000001" customHeight="1" x14ac:dyDescent="0.25">
      <c r="A23" s="149"/>
      <c r="B23" s="150">
        <v>416</v>
      </c>
      <c r="C23" s="61">
        <v>9</v>
      </c>
      <c r="D23" s="151" t="s">
        <v>35</v>
      </c>
      <c r="E23" s="228">
        <v>1163</v>
      </c>
      <c r="F23" s="228">
        <v>21</v>
      </c>
      <c r="G23" s="228">
        <v>409</v>
      </c>
      <c r="H23" s="228">
        <v>1400</v>
      </c>
      <c r="I23" s="228">
        <v>1570</v>
      </c>
      <c r="J23" s="169"/>
      <c r="K23" s="229">
        <v>605.96</v>
      </c>
      <c r="L23" s="230">
        <f t="shared" si="0"/>
        <v>385.96178343949043</v>
      </c>
      <c r="M23" s="169"/>
      <c r="N23" s="229">
        <v>126.91</v>
      </c>
      <c r="O23" s="230">
        <f t="shared" si="1"/>
        <v>80.834394904458605</v>
      </c>
      <c r="P23" s="169"/>
      <c r="Q23" s="229">
        <v>479.05</v>
      </c>
      <c r="R23" s="230">
        <f t="shared" si="2"/>
        <v>305.12738853503186</v>
      </c>
      <c r="S23" s="169"/>
      <c r="T23" s="153">
        <v>6.0751713812938306E-2</v>
      </c>
      <c r="U23" s="153">
        <v>0</v>
      </c>
      <c r="V23" s="153">
        <v>7.8795997163344109E-2</v>
      </c>
      <c r="W23" s="153">
        <v>0.86045228902371762</v>
      </c>
      <c r="X23" s="153">
        <v>0</v>
      </c>
      <c r="Y23" s="153">
        <v>0</v>
      </c>
      <c r="Z23" s="210">
        <f t="shared" si="3"/>
        <v>0.20943626642022575</v>
      </c>
      <c r="AA23" s="153">
        <v>0</v>
      </c>
      <c r="AB23" s="153">
        <v>5.907525310510385E-3</v>
      </c>
      <c r="AC23" s="153">
        <v>0.99409247468948969</v>
      </c>
      <c r="AD23" s="231">
        <f t="shared" si="4"/>
        <v>0.79056373357977416</v>
      </c>
    </row>
    <row r="24" spans="1:30" s="155" customFormat="1" ht="20.100000000000001" customHeight="1" x14ac:dyDescent="0.25">
      <c r="A24" s="149"/>
      <c r="B24" s="150">
        <v>731</v>
      </c>
      <c r="C24" s="61">
        <v>5</v>
      </c>
      <c r="D24" s="151" t="s">
        <v>36</v>
      </c>
      <c r="E24" s="228">
        <v>4064</v>
      </c>
      <c r="F24" s="228">
        <v>452</v>
      </c>
      <c r="G24" s="228">
        <v>0</v>
      </c>
      <c r="H24" s="228">
        <v>10771</v>
      </c>
      <c r="I24" s="228">
        <v>10771</v>
      </c>
      <c r="J24" s="169"/>
      <c r="K24" s="229">
        <v>4898.1000000000004</v>
      </c>
      <c r="L24" s="230">
        <f t="shared" si="0"/>
        <v>454.74886268684429</v>
      </c>
      <c r="M24" s="169"/>
      <c r="N24" s="229">
        <v>1709.08</v>
      </c>
      <c r="O24" s="230">
        <f t="shared" si="1"/>
        <v>158.67421780707454</v>
      </c>
      <c r="P24" s="169"/>
      <c r="Q24" s="229">
        <v>3189.02</v>
      </c>
      <c r="R24" s="230">
        <f t="shared" si="2"/>
        <v>296.07464487976978</v>
      </c>
      <c r="S24" s="169"/>
      <c r="T24" s="153">
        <v>3.4726285486928639E-2</v>
      </c>
      <c r="U24" s="153">
        <v>0</v>
      </c>
      <c r="V24" s="153">
        <v>9.1645797739134505E-2</v>
      </c>
      <c r="W24" s="153">
        <v>0.58628033795960399</v>
      </c>
      <c r="X24" s="153">
        <v>0.27821400987665879</v>
      </c>
      <c r="Y24" s="153">
        <v>9.1335689376740702E-3</v>
      </c>
      <c r="Z24" s="210">
        <f t="shared" si="3"/>
        <v>0.34892713501153505</v>
      </c>
      <c r="AA24" s="153">
        <v>0</v>
      </c>
      <c r="AB24" s="153">
        <v>1.1665025619155729E-3</v>
      </c>
      <c r="AC24" s="153">
        <v>0.99883349743808447</v>
      </c>
      <c r="AD24" s="231">
        <f t="shared" si="4"/>
        <v>0.65107286498846484</v>
      </c>
    </row>
    <row r="25" spans="1:30" s="155" customFormat="1" ht="20.100000000000001" customHeight="1" x14ac:dyDescent="0.25">
      <c r="A25" s="149"/>
      <c r="B25" s="150">
        <v>372</v>
      </c>
      <c r="C25" s="61">
        <v>8</v>
      </c>
      <c r="D25" s="151" t="s">
        <v>37</v>
      </c>
      <c r="E25" s="228">
        <v>1794</v>
      </c>
      <c r="F25" s="228">
        <v>0</v>
      </c>
      <c r="G25" s="228">
        <v>1253</v>
      </c>
      <c r="H25" s="228">
        <v>1234</v>
      </c>
      <c r="I25" s="228">
        <v>1756</v>
      </c>
      <c r="J25" s="169"/>
      <c r="K25" s="229">
        <v>677.8</v>
      </c>
      <c r="L25" s="230">
        <f t="shared" si="0"/>
        <v>385.9908883826879</v>
      </c>
      <c r="M25" s="169"/>
      <c r="N25" s="229">
        <v>240.49</v>
      </c>
      <c r="O25" s="230">
        <f t="shared" si="1"/>
        <v>136.95330296127563</v>
      </c>
      <c r="P25" s="169"/>
      <c r="Q25" s="229">
        <v>437.31</v>
      </c>
      <c r="R25" s="230">
        <f t="shared" si="2"/>
        <v>249.0375854214123</v>
      </c>
      <c r="S25" s="169"/>
      <c r="T25" s="153">
        <v>2.8275603975217264E-2</v>
      </c>
      <c r="U25" s="153">
        <v>0</v>
      </c>
      <c r="V25" s="153">
        <v>0.20333485799825354</v>
      </c>
      <c r="W25" s="153">
        <v>0.7683895380265291</v>
      </c>
      <c r="X25" s="153">
        <v>0</v>
      </c>
      <c r="Y25" s="153">
        <v>0</v>
      </c>
      <c r="Z25" s="210">
        <f t="shared" si="3"/>
        <v>0.35480967837120098</v>
      </c>
      <c r="AA25" s="153">
        <v>0</v>
      </c>
      <c r="AB25" s="153">
        <v>0</v>
      </c>
      <c r="AC25" s="153">
        <v>1</v>
      </c>
      <c r="AD25" s="231">
        <f t="shared" si="4"/>
        <v>0.64519032162879908</v>
      </c>
    </row>
    <row r="26" spans="1:30" s="155" customFormat="1" ht="20.100000000000001" customHeight="1" x14ac:dyDescent="0.25">
      <c r="A26" s="149"/>
      <c r="B26" s="150">
        <v>429</v>
      </c>
      <c r="C26" s="61">
        <v>4</v>
      </c>
      <c r="D26" s="151" t="s">
        <v>38</v>
      </c>
      <c r="E26" s="228">
        <v>47889</v>
      </c>
      <c r="F26" s="228">
        <v>190</v>
      </c>
      <c r="G26" s="228">
        <v>0</v>
      </c>
      <c r="H26" s="228">
        <v>101647</v>
      </c>
      <c r="I26" s="228">
        <v>101647</v>
      </c>
      <c r="J26" s="169"/>
      <c r="K26" s="229">
        <v>48523.233246985605</v>
      </c>
      <c r="L26" s="230">
        <f t="shared" si="0"/>
        <v>477.37004778287218</v>
      </c>
      <c r="M26" s="169"/>
      <c r="N26" s="229">
        <v>16957.157259937765</v>
      </c>
      <c r="O26" s="230">
        <f t="shared" si="1"/>
        <v>166.82398162206226</v>
      </c>
      <c r="P26" s="169">
        <v>5</v>
      </c>
      <c r="Q26" s="229">
        <v>31566.07598704784</v>
      </c>
      <c r="R26" s="230">
        <f t="shared" si="2"/>
        <v>310.54606616080986</v>
      </c>
      <c r="S26" s="169"/>
      <c r="T26" s="153">
        <v>3.3028531340167304E-2</v>
      </c>
      <c r="U26" s="153">
        <v>0</v>
      </c>
      <c r="V26" s="153">
        <v>0.23428809081025065</v>
      </c>
      <c r="W26" s="153">
        <v>0.32743165112454575</v>
      </c>
      <c r="X26" s="153">
        <v>0.39905434361482117</v>
      </c>
      <c r="Y26" s="153">
        <v>6.1973831102151199E-3</v>
      </c>
      <c r="Z26" s="210">
        <f t="shared" si="3"/>
        <v>0.34946470227210569</v>
      </c>
      <c r="AA26" s="153">
        <v>0</v>
      </c>
      <c r="AB26" s="153">
        <v>2.8955135265309242E-4</v>
      </c>
      <c r="AC26" s="153">
        <v>0.99971044864734693</v>
      </c>
      <c r="AD26" s="231">
        <f t="shared" si="4"/>
        <v>0.65053529772789431</v>
      </c>
    </row>
    <row r="27" spans="1:30" s="155" customFormat="1" ht="20.100000000000001" customHeight="1" x14ac:dyDescent="0.25">
      <c r="A27" s="149"/>
      <c r="B27" s="150">
        <v>361</v>
      </c>
      <c r="C27" s="61">
        <v>7</v>
      </c>
      <c r="D27" s="151" t="s">
        <v>39</v>
      </c>
      <c r="E27" s="228">
        <v>8856</v>
      </c>
      <c r="F27" s="228">
        <v>854</v>
      </c>
      <c r="G27" s="228">
        <v>6</v>
      </c>
      <c r="H27" s="228">
        <v>24982</v>
      </c>
      <c r="I27" s="228">
        <v>24984</v>
      </c>
      <c r="J27" s="169"/>
      <c r="K27" s="229">
        <v>8637.4</v>
      </c>
      <c r="L27" s="230">
        <f t="shared" si="0"/>
        <v>345.71725904578932</v>
      </c>
      <c r="M27" s="169"/>
      <c r="N27" s="229">
        <v>3031.47</v>
      </c>
      <c r="O27" s="230">
        <f t="shared" si="1"/>
        <v>121.3364553314121</v>
      </c>
      <c r="P27" s="169"/>
      <c r="Q27" s="229">
        <v>5605.93</v>
      </c>
      <c r="R27" s="230">
        <f t="shared" si="2"/>
        <v>224.38080371437721</v>
      </c>
      <c r="S27" s="169"/>
      <c r="T27" s="153">
        <v>4.5407013759001413E-2</v>
      </c>
      <c r="U27" s="153">
        <v>8.1808495548364333E-4</v>
      </c>
      <c r="V27" s="153">
        <v>0.13066598053089756</v>
      </c>
      <c r="W27" s="153">
        <v>0.65793163052908332</v>
      </c>
      <c r="X27" s="153">
        <v>0.14810636423913154</v>
      </c>
      <c r="Y27" s="153">
        <v>1.7070925986402637E-2</v>
      </c>
      <c r="Z27" s="210">
        <f t="shared" si="3"/>
        <v>0.3509701993655498</v>
      </c>
      <c r="AA27" s="153">
        <v>0</v>
      </c>
      <c r="AB27" s="153">
        <v>3.077098715110606E-3</v>
      </c>
      <c r="AC27" s="153">
        <v>0.99692290128488936</v>
      </c>
      <c r="AD27" s="231">
        <f t="shared" si="4"/>
        <v>0.64902980063445026</v>
      </c>
    </row>
    <row r="28" spans="1:30" s="155" customFormat="1" ht="20.100000000000001" customHeight="1" x14ac:dyDescent="0.25">
      <c r="A28" s="149"/>
      <c r="B28" s="150">
        <v>214</v>
      </c>
      <c r="C28" s="61">
        <v>5</v>
      </c>
      <c r="D28" s="151" t="s">
        <v>40</v>
      </c>
      <c r="E28" s="228">
        <v>17649</v>
      </c>
      <c r="F28" s="228">
        <v>4435</v>
      </c>
      <c r="G28" s="228">
        <v>0</v>
      </c>
      <c r="H28" s="228">
        <v>46589</v>
      </c>
      <c r="I28" s="228">
        <v>46589</v>
      </c>
      <c r="J28" s="169"/>
      <c r="K28" s="229">
        <v>21125.68</v>
      </c>
      <c r="L28" s="230">
        <f t="shared" si="0"/>
        <v>453.4478095687823</v>
      </c>
      <c r="M28" s="169"/>
      <c r="N28" s="229">
        <v>5982.36</v>
      </c>
      <c r="O28" s="230">
        <f t="shared" si="1"/>
        <v>128.40713473137436</v>
      </c>
      <c r="P28" s="169"/>
      <c r="Q28" s="229">
        <v>15143.32</v>
      </c>
      <c r="R28" s="230">
        <f t="shared" si="2"/>
        <v>325.04067483740795</v>
      </c>
      <c r="S28" s="169">
        <v>1</v>
      </c>
      <c r="T28" s="153">
        <v>4.2911158806892259E-2</v>
      </c>
      <c r="U28" s="153">
        <v>0</v>
      </c>
      <c r="V28" s="153">
        <v>0.13086975708583234</v>
      </c>
      <c r="W28" s="153">
        <v>0.62647684191523079</v>
      </c>
      <c r="X28" s="153">
        <v>0.19395857153364224</v>
      </c>
      <c r="Y28" s="153">
        <v>5.7836706584023703E-3</v>
      </c>
      <c r="Z28" s="210">
        <f t="shared" si="3"/>
        <v>0.28317952368870491</v>
      </c>
      <c r="AA28" s="153">
        <v>0</v>
      </c>
      <c r="AB28" s="153">
        <v>1.8278686575995224E-3</v>
      </c>
      <c r="AC28" s="153">
        <v>0.99817213134240046</v>
      </c>
      <c r="AD28" s="231">
        <f t="shared" si="4"/>
        <v>0.71682047631129509</v>
      </c>
    </row>
    <row r="29" spans="1:30" s="155" customFormat="1" ht="20.100000000000001" customHeight="1" x14ac:dyDescent="0.25">
      <c r="A29" s="149"/>
      <c r="B29" s="150">
        <v>958</v>
      </c>
      <c r="C29" s="61">
        <v>7</v>
      </c>
      <c r="D29" s="151" t="s">
        <v>41</v>
      </c>
      <c r="E29" s="228">
        <v>1937</v>
      </c>
      <c r="F29" s="228">
        <v>20</v>
      </c>
      <c r="G29" s="228">
        <v>8</v>
      </c>
      <c r="H29" s="228">
        <v>4109</v>
      </c>
      <c r="I29" s="228">
        <v>4112</v>
      </c>
      <c r="J29" s="169"/>
      <c r="K29" s="229">
        <v>1880.48</v>
      </c>
      <c r="L29" s="230">
        <f t="shared" si="0"/>
        <v>457.31517509727627</v>
      </c>
      <c r="M29" s="169"/>
      <c r="N29" s="229">
        <v>828.01</v>
      </c>
      <c r="O29" s="230">
        <f t="shared" si="1"/>
        <v>201.36429961089493</v>
      </c>
      <c r="P29" s="169"/>
      <c r="Q29" s="229">
        <v>1052.47</v>
      </c>
      <c r="R29" s="230">
        <f t="shared" si="2"/>
        <v>255.95087548638134</v>
      </c>
      <c r="S29" s="169"/>
      <c r="T29" s="153">
        <v>2.7342664943660101E-2</v>
      </c>
      <c r="U29" s="153">
        <v>0</v>
      </c>
      <c r="V29" s="153">
        <v>7.2221349983695856E-3</v>
      </c>
      <c r="W29" s="153">
        <v>0.83168077680221253</v>
      </c>
      <c r="X29" s="153">
        <v>0.11185855243294164</v>
      </c>
      <c r="Y29" s="153">
        <v>2.189587082281615E-2</v>
      </c>
      <c r="Z29" s="210">
        <f t="shared" si="3"/>
        <v>0.44031842933719051</v>
      </c>
      <c r="AA29" s="153">
        <v>0</v>
      </c>
      <c r="AB29" s="153">
        <v>0</v>
      </c>
      <c r="AC29" s="153">
        <v>1</v>
      </c>
      <c r="AD29" s="231">
        <f t="shared" si="4"/>
        <v>0.55968157066280955</v>
      </c>
    </row>
    <row r="30" spans="1:30" s="155" customFormat="1" ht="20.100000000000001" customHeight="1" x14ac:dyDescent="0.25">
      <c r="A30" s="149"/>
      <c r="B30" s="150">
        <v>757</v>
      </c>
      <c r="C30" s="61">
        <v>7</v>
      </c>
      <c r="D30" s="151" t="s">
        <v>42</v>
      </c>
      <c r="E30" s="228">
        <v>3489</v>
      </c>
      <c r="F30" s="228">
        <v>194</v>
      </c>
      <c r="G30" s="228">
        <v>510</v>
      </c>
      <c r="H30" s="228">
        <v>7773</v>
      </c>
      <c r="I30" s="228">
        <v>7985</v>
      </c>
      <c r="J30" s="169"/>
      <c r="K30" s="229">
        <v>3433.83</v>
      </c>
      <c r="L30" s="230">
        <f t="shared" si="0"/>
        <v>430.03506574827804</v>
      </c>
      <c r="M30" s="169"/>
      <c r="N30" s="229">
        <v>1033.4100000000001</v>
      </c>
      <c r="O30" s="230">
        <f t="shared" si="1"/>
        <v>129.4189104571071</v>
      </c>
      <c r="P30" s="169"/>
      <c r="Q30" s="229">
        <v>2400.42</v>
      </c>
      <c r="R30" s="230">
        <f t="shared" si="2"/>
        <v>300.61615529117097</v>
      </c>
      <c r="S30" s="169"/>
      <c r="T30" s="153">
        <v>4.144531212200385E-2</v>
      </c>
      <c r="U30" s="153">
        <v>2.903010421807414E-2</v>
      </c>
      <c r="V30" s="153">
        <v>0.28537560116507488</v>
      </c>
      <c r="W30" s="153">
        <v>0.6037874609303181</v>
      </c>
      <c r="X30" s="153">
        <v>2.672704928344026E-2</v>
      </c>
      <c r="Y30" s="153">
        <v>1.3634472281088821E-2</v>
      </c>
      <c r="Z30" s="210">
        <f t="shared" si="3"/>
        <v>0.30094966844602095</v>
      </c>
      <c r="AA30" s="153">
        <v>0</v>
      </c>
      <c r="AB30" s="153">
        <v>8.7901283941976816E-4</v>
      </c>
      <c r="AC30" s="153">
        <v>0.99912098716058018</v>
      </c>
      <c r="AD30" s="231">
        <f t="shared" si="4"/>
        <v>0.69905033155397911</v>
      </c>
    </row>
    <row r="31" spans="1:30" s="155" customFormat="1" ht="20.100000000000001" customHeight="1" x14ac:dyDescent="0.25">
      <c r="A31" s="149"/>
      <c r="B31" s="150">
        <v>760</v>
      </c>
      <c r="C31" s="61">
        <v>4</v>
      </c>
      <c r="D31" s="151" t="s">
        <v>153</v>
      </c>
      <c r="E31" s="228">
        <v>22148</v>
      </c>
      <c r="F31" s="228">
        <v>1504</v>
      </c>
      <c r="G31" s="228">
        <v>26</v>
      </c>
      <c r="H31" s="228">
        <v>62235</v>
      </c>
      <c r="I31" s="228">
        <v>62246</v>
      </c>
      <c r="J31" s="169"/>
      <c r="K31" s="229">
        <v>20147.41</v>
      </c>
      <c r="L31" s="230">
        <f t="shared" si="0"/>
        <v>323.67397101821803</v>
      </c>
      <c r="M31" s="169"/>
      <c r="N31" s="229">
        <v>11565.51</v>
      </c>
      <c r="O31" s="230">
        <f t="shared" si="1"/>
        <v>185.80326446679305</v>
      </c>
      <c r="P31" s="169"/>
      <c r="Q31" s="229">
        <v>8581.9</v>
      </c>
      <c r="R31" s="230">
        <f t="shared" si="2"/>
        <v>137.870706551425</v>
      </c>
      <c r="S31" s="169"/>
      <c r="T31" s="153">
        <v>2.9649362630787577E-2</v>
      </c>
      <c r="U31" s="153">
        <v>0</v>
      </c>
      <c r="V31" s="153">
        <v>2.341012199202629E-2</v>
      </c>
      <c r="W31" s="153">
        <v>0.49833254218793638</v>
      </c>
      <c r="X31" s="153">
        <v>0.44148766461660571</v>
      </c>
      <c r="Y31" s="153">
        <v>7.1203085726440074E-3</v>
      </c>
      <c r="Z31" s="210">
        <f t="shared" si="3"/>
        <v>0.57404450497607384</v>
      </c>
      <c r="AA31" s="153">
        <v>0</v>
      </c>
      <c r="AB31" s="153">
        <v>4.987240587748634E-3</v>
      </c>
      <c r="AC31" s="153">
        <v>0.99501275941225142</v>
      </c>
      <c r="AD31" s="231">
        <f t="shared" si="4"/>
        <v>0.42595549502392616</v>
      </c>
    </row>
    <row r="32" spans="1:30" s="155" customFormat="1" ht="20.100000000000001" customHeight="1" x14ac:dyDescent="0.25">
      <c r="A32" s="149"/>
      <c r="B32" s="150">
        <v>6</v>
      </c>
      <c r="C32" s="61">
        <v>2</v>
      </c>
      <c r="D32" s="151" t="s">
        <v>43</v>
      </c>
      <c r="E32" s="228">
        <v>202818</v>
      </c>
      <c r="F32" s="228">
        <v>24702</v>
      </c>
      <c r="G32" s="228">
        <v>0</v>
      </c>
      <c r="H32" s="228">
        <v>668745</v>
      </c>
      <c r="I32" s="228">
        <v>668745</v>
      </c>
      <c r="J32" s="169"/>
      <c r="K32" s="229">
        <v>251431.31</v>
      </c>
      <c r="L32" s="230">
        <f t="shared" si="0"/>
        <v>375.97486336346441</v>
      </c>
      <c r="M32" s="169"/>
      <c r="N32" s="229">
        <v>162557.16</v>
      </c>
      <c r="O32" s="230">
        <f t="shared" si="1"/>
        <v>243.07794450799634</v>
      </c>
      <c r="P32" s="169"/>
      <c r="Q32" s="229">
        <v>88874.15</v>
      </c>
      <c r="R32" s="230">
        <f t="shared" si="2"/>
        <v>132.89691885546807</v>
      </c>
      <c r="S32" s="169"/>
      <c r="T32" s="153">
        <v>2.2667595816757626E-2</v>
      </c>
      <c r="U32" s="153">
        <v>3.691009365567164E-2</v>
      </c>
      <c r="V32" s="153">
        <v>8.1092952165256818E-2</v>
      </c>
      <c r="W32" s="153">
        <v>0.52848850213672527</v>
      </c>
      <c r="X32" s="153">
        <v>0.32285597263141164</v>
      </c>
      <c r="Y32" s="153">
        <v>7.9848835941769645E-3</v>
      </c>
      <c r="Z32" s="210">
        <f t="shared" si="3"/>
        <v>0.64652711708816224</v>
      </c>
      <c r="AA32" s="153">
        <v>0.62928118018568957</v>
      </c>
      <c r="AB32" s="153">
        <v>0</v>
      </c>
      <c r="AC32" s="153">
        <v>0.37071881981431049</v>
      </c>
      <c r="AD32" s="231">
        <f t="shared" si="4"/>
        <v>0.35347288291183782</v>
      </c>
    </row>
    <row r="33" spans="1:31" s="155" customFormat="1" ht="20.100000000000001" customHeight="1" x14ac:dyDescent="0.25">
      <c r="A33" s="149"/>
      <c r="B33" s="150">
        <v>159</v>
      </c>
      <c r="C33" s="61">
        <v>9</v>
      </c>
      <c r="D33" s="151" t="s">
        <v>44</v>
      </c>
      <c r="E33" s="228">
        <v>6887</v>
      </c>
      <c r="F33" s="228">
        <v>196</v>
      </c>
      <c r="G33" s="228">
        <v>4192</v>
      </c>
      <c r="H33" s="228">
        <v>6280</v>
      </c>
      <c r="I33" s="228">
        <v>8026</v>
      </c>
      <c r="J33" s="169"/>
      <c r="K33" s="229">
        <v>4549.22</v>
      </c>
      <c r="L33" s="230">
        <f t="shared" si="0"/>
        <v>566.81036630949416</v>
      </c>
      <c r="M33" s="169"/>
      <c r="N33" s="229">
        <v>2180.73</v>
      </c>
      <c r="O33" s="230">
        <f t="shared" si="1"/>
        <v>271.70819835534513</v>
      </c>
      <c r="P33" s="169"/>
      <c r="Q33" s="229">
        <v>2368.4899999999998</v>
      </c>
      <c r="R33" s="230">
        <f t="shared" si="2"/>
        <v>295.10216795414902</v>
      </c>
      <c r="S33" s="169">
        <v>2</v>
      </c>
      <c r="T33" s="153">
        <v>1.5866246623836972E-2</v>
      </c>
      <c r="U33" s="153">
        <v>0</v>
      </c>
      <c r="V33" s="153">
        <v>8.1348906100250834E-2</v>
      </c>
      <c r="W33" s="153">
        <v>0.88152591104813516</v>
      </c>
      <c r="X33" s="153">
        <v>0</v>
      </c>
      <c r="Y33" s="153">
        <v>2.1258936227776935E-2</v>
      </c>
      <c r="Z33" s="210">
        <f t="shared" si="3"/>
        <v>0.47936349528050959</v>
      </c>
      <c r="AA33" s="153">
        <v>0</v>
      </c>
      <c r="AB33" s="153">
        <v>4.0067722472968016E-3</v>
      </c>
      <c r="AC33" s="153">
        <v>0.99599322775270327</v>
      </c>
      <c r="AD33" s="231">
        <f t="shared" si="4"/>
        <v>0.5206365047194903</v>
      </c>
    </row>
    <row r="34" spans="1:31" s="155" customFormat="1" ht="20.100000000000001" customHeight="1" x14ac:dyDescent="0.25">
      <c r="A34" s="149"/>
      <c r="B34" s="150">
        <v>959</v>
      </c>
      <c r="C34" s="61">
        <v>6</v>
      </c>
      <c r="D34" s="151" t="s">
        <v>134</v>
      </c>
      <c r="E34" s="228">
        <v>2145</v>
      </c>
      <c r="F34" s="228">
        <v>52</v>
      </c>
      <c r="G34" s="228">
        <v>283</v>
      </c>
      <c r="H34" s="228">
        <v>5074</v>
      </c>
      <c r="I34" s="228">
        <v>5192</v>
      </c>
      <c r="J34" s="169"/>
      <c r="K34" s="229">
        <v>1892.63</v>
      </c>
      <c r="L34" s="230">
        <f t="shared" si="0"/>
        <v>364.52812018489982</v>
      </c>
      <c r="M34" s="169"/>
      <c r="N34" s="229">
        <v>492.97</v>
      </c>
      <c r="O34" s="230">
        <f t="shared" si="1"/>
        <v>94.947996918335903</v>
      </c>
      <c r="P34" s="169"/>
      <c r="Q34" s="229">
        <v>1399.66</v>
      </c>
      <c r="R34" s="230">
        <f t="shared" si="2"/>
        <v>269.58012326656393</v>
      </c>
      <c r="S34" s="169">
        <v>2</v>
      </c>
      <c r="T34" s="153">
        <v>5.6717447309166884E-2</v>
      </c>
      <c r="U34" s="153">
        <v>0</v>
      </c>
      <c r="V34" s="153">
        <v>0</v>
      </c>
      <c r="W34" s="153">
        <v>0.94328255269083305</v>
      </c>
      <c r="X34" s="153">
        <v>0</v>
      </c>
      <c r="Y34" s="153">
        <v>0</v>
      </c>
      <c r="Z34" s="210">
        <f t="shared" si="3"/>
        <v>0.26046823732055396</v>
      </c>
      <c r="AA34" s="153">
        <v>0</v>
      </c>
      <c r="AB34" s="153">
        <v>0</v>
      </c>
      <c r="AC34" s="153">
        <v>1</v>
      </c>
      <c r="AD34" s="231">
        <f t="shared" si="4"/>
        <v>0.73953176267944609</v>
      </c>
    </row>
    <row r="35" spans="1:31" s="155" customFormat="1" ht="20.100000000000001" customHeight="1" x14ac:dyDescent="0.25">
      <c r="A35" s="149"/>
      <c r="B35" s="150">
        <v>426</v>
      </c>
      <c r="C35" s="61">
        <v>6</v>
      </c>
      <c r="D35" s="151" t="s">
        <v>146</v>
      </c>
      <c r="E35" s="228">
        <v>4035</v>
      </c>
      <c r="F35" s="228">
        <v>1607</v>
      </c>
      <c r="G35" s="228">
        <v>180</v>
      </c>
      <c r="H35" s="228">
        <v>10498</v>
      </c>
      <c r="I35" s="228">
        <v>10573</v>
      </c>
      <c r="J35" s="169"/>
      <c r="K35" s="229">
        <v>3190.4</v>
      </c>
      <c r="L35" s="230">
        <f t="shared" si="0"/>
        <v>301.74973990352788</v>
      </c>
      <c r="M35" s="169"/>
      <c r="N35" s="229">
        <v>649.07000000000005</v>
      </c>
      <c r="O35" s="230">
        <f t="shared" si="1"/>
        <v>61.389388063936444</v>
      </c>
      <c r="P35" s="169"/>
      <c r="Q35" s="229">
        <v>2541.33</v>
      </c>
      <c r="R35" s="230">
        <f t="shared" si="2"/>
        <v>240.3603518395914</v>
      </c>
      <c r="S35" s="169"/>
      <c r="T35" s="153">
        <v>8.9112114255781347E-2</v>
      </c>
      <c r="U35" s="153">
        <v>0</v>
      </c>
      <c r="V35" s="153">
        <v>0.12325327006332136</v>
      </c>
      <c r="W35" s="153">
        <v>0.77534010199208092</v>
      </c>
      <c r="X35" s="153">
        <v>0</v>
      </c>
      <c r="Y35" s="153">
        <v>1.2294513688816306E-2</v>
      </c>
      <c r="Z35" s="210">
        <f t="shared" si="3"/>
        <v>0.20344470912738216</v>
      </c>
      <c r="AA35" s="153">
        <v>0</v>
      </c>
      <c r="AB35" s="153">
        <v>0</v>
      </c>
      <c r="AC35" s="153">
        <v>1</v>
      </c>
      <c r="AD35" s="231">
        <f t="shared" si="4"/>
        <v>0.79655529087261778</v>
      </c>
    </row>
    <row r="36" spans="1:31" s="155" customFormat="1" ht="20.100000000000001" customHeight="1" x14ac:dyDescent="0.25">
      <c r="A36" s="149"/>
      <c r="B36" s="150">
        <v>623</v>
      </c>
      <c r="C36" s="61">
        <v>6</v>
      </c>
      <c r="D36" s="151" t="s">
        <v>45</v>
      </c>
      <c r="E36" s="228">
        <v>2312</v>
      </c>
      <c r="F36" s="228">
        <v>39</v>
      </c>
      <c r="G36" s="228">
        <v>0</v>
      </c>
      <c r="H36" s="228">
        <v>4996</v>
      </c>
      <c r="I36" s="228">
        <v>4996</v>
      </c>
      <c r="J36" s="169"/>
      <c r="K36" s="229">
        <v>2258.41</v>
      </c>
      <c r="L36" s="230">
        <f t="shared" si="0"/>
        <v>452.04363490792633</v>
      </c>
      <c r="M36" s="169"/>
      <c r="N36" s="229">
        <v>772.73</v>
      </c>
      <c r="O36" s="230">
        <f t="shared" si="1"/>
        <v>154.6697357886309</v>
      </c>
      <c r="P36" s="169"/>
      <c r="Q36" s="229">
        <v>1485.68</v>
      </c>
      <c r="R36" s="230">
        <f t="shared" si="2"/>
        <v>297.37389911929546</v>
      </c>
      <c r="S36" s="169"/>
      <c r="T36" s="153">
        <v>3.5626933081412654E-2</v>
      </c>
      <c r="U36" s="153">
        <v>0</v>
      </c>
      <c r="V36" s="153">
        <v>0.48803592457908973</v>
      </c>
      <c r="W36" s="153">
        <v>0.34103761986722397</v>
      </c>
      <c r="X36" s="153">
        <v>0.13529952247227361</v>
      </c>
      <c r="Y36" s="153">
        <v>0</v>
      </c>
      <c r="Z36" s="210">
        <f t="shared" si="3"/>
        <v>0.34215665003254503</v>
      </c>
      <c r="AA36" s="153">
        <v>0</v>
      </c>
      <c r="AB36" s="153">
        <v>1.8308114802649291E-2</v>
      </c>
      <c r="AC36" s="153">
        <v>0.98169188519735073</v>
      </c>
      <c r="AD36" s="231">
        <f t="shared" si="4"/>
        <v>0.65784334996745508</v>
      </c>
    </row>
    <row r="37" spans="1:31" s="155" customFormat="1" ht="20.100000000000001" customHeight="1" x14ac:dyDescent="0.25">
      <c r="A37" s="149"/>
      <c r="B37" s="150">
        <v>18</v>
      </c>
      <c r="C37" s="61">
        <v>2</v>
      </c>
      <c r="D37" s="151" t="s">
        <v>46</v>
      </c>
      <c r="E37" s="228">
        <v>139488</v>
      </c>
      <c r="F37" s="228">
        <v>28699</v>
      </c>
      <c r="G37" s="228">
        <v>0</v>
      </c>
      <c r="H37" s="228">
        <v>398718</v>
      </c>
      <c r="I37" s="228">
        <v>398718</v>
      </c>
      <c r="J37" s="169"/>
      <c r="K37" s="229">
        <v>161051.23000000001</v>
      </c>
      <c r="L37" s="230">
        <f t="shared" si="0"/>
        <v>403.92264708390394</v>
      </c>
      <c r="M37" s="169"/>
      <c r="N37" s="229">
        <v>54737.31</v>
      </c>
      <c r="O37" s="230">
        <f t="shared" si="1"/>
        <v>137.28326787353467</v>
      </c>
      <c r="P37" s="169"/>
      <c r="Q37" s="229">
        <v>106313.92</v>
      </c>
      <c r="R37" s="230">
        <f t="shared" si="2"/>
        <v>266.63937921036921</v>
      </c>
      <c r="S37" s="169"/>
      <c r="T37" s="153">
        <v>4.0136060760019084E-2</v>
      </c>
      <c r="U37" s="153">
        <v>0</v>
      </c>
      <c r="V37" s="153">
        <v>9.6002160135381154E-2</v>
      </c>
      <c r="W37" s="153">
        <v>0.50248212782104207</v>
      </c>
      <c r="X37" s="153">
        <v>0.34892105585751293</v>
      </c>
      <c r="Y37" s="153">
        <v>1.2458595426044869E-2</v>
      </c>
      <c r="Z37" s="210">
        <f t="shared" si="3"/>
        <v>0.33987514407682573</v>
      </c>
      <c r="AA37" s="153">
        <v>0</v>
      </c>
      <c r="AB37" s="153">
        <v>1.6037410717241921E-4</v>
      </c>
      <c r="AC37" s="153">
        <v>0.9998396258928276</v>
      </c>
      <c r="AD37" s="231">
        <f t="shared" si="4"/>
        <v>0.66012485592317416</v>
      </c>
    </row>
    <row r="38" spans="1:31" s="155" customFormat="1" ht="20.100000000000001" customHeight="1" x14ac:dyDescent="0.25">
      <c r="A38" s="149"/>
      <c r="B38" s="150">
        <v>212</v>
      </c>
      <c r="C38" s="61">
        <v>7</v>
      </c>
      <c r="D38" s="151" t="s">
        <v>47</v>
      </c>
      <c r="E38" s="228">
        <v>5342</v>
      </c>
      <c r="F38" s="228">
        <v>0</v>
      </c>
      <c r="G38" s="228">
        <v>0</v>
      </c>
      <c r="H38" s="228">
        <v>10404</v>
      </c>
      <c r="I38" s="228">
        <v>10404</v>
      </c>
      <c r="J38" s="169"/>
      <c r="K38" s="229">
        <v>2448.71</v>
      </c>
      <c r="L38" s="230">
        <f t="shared" si="0"/>
        <v>235.36236063052672</v>
      </c>
      <c r="M38" s="169"/>
      <c r="N38" s="229">
        <v>1023.13</v>
      </c>
      <c r="O38" s="230">
        <f t="shared" si="1"/>
        <v>98.340061514802002</v>
      </c>
      <c r="P38" s="169"/>
      <c r="Q38" s="229">
        <v>1425.5800000000002</v>
      </c>
      <c r="R38" s="230">
        <f t="shared" si="2"/>
        <v>137.02229911572473</v>
      </c>
      <c r="S38" s="169"/>
      <c r="T38" s="153">
        <v>5.6033935081563437E-2</v>
      </c>
      <c r="U38" s="153">
        <v>0</v>
      </c>
      <c r="V38" s="153">
        <v>0.31034179429788977</v>
      </c>
      <c r="W38" s="153">
        <v>0.62091816289230106</v>
      </c>
      <c r="X38" s="153">
        <v>1.2706107728245677E-2</v>
      </c>
      <c r="Y38" s="153">
        <v>0</v>
      </c>
      <c r="Z38" s="210">
        <f t="shared" si="3"/>
        <v>0.41782407880067463</v>
      </c>
      <c r="AA38" s="153">
        <v>0</v>
      </c>
      <c r="AB38" s="153">
        <v>1.134275172210609E-2</v>
      </c>
      <c r="AC38" s="153">
        <v>0.98865724827789381</v>
      </c>
      <c r="AD38" s="231">
        <f t="shared" si="4"/>
        <v>0.58217592119932537</v>
      </c>
    </row>
    <row r="39" spans="1:31" s="155" customFormat="1" ht="20.100000000000001" customHeight="1" x14ac:dyDescent="0.25">
      <c r="A39" s="149"/>
      <c r="B39" s="150">
        <v>545</v>
      </c>
      <c r="C39" s="61">
        <v>8</v>
      </c>
      <c r="D39" s="151" t="s">
        <v>48</v>
      </c>
      <c r="E39" s="228">
        <v>214</v>
      </c>
      <c r="F39" s="228">
        <v>0</v>
      </c>
      <c r="G39" s="228">
        <v>3</v>
      </c>
      <c r="H39" s="228">
        <v>410</v>
      </c>
      <c r="I39" s="228">
        <v>411</v>
      </c>
      <c r="J39" s="169"/>
      <c r="K39" s="229">
        <v>98.51</v>
      </c>
      <c r="L39" s="230">
        <f t="shared" ref="L39:L70" si="5">K39*1000/I39</f>
        <v>239.68369829683698</v>
      </c>
      <c r="M39" s="169"/>
      <c r="N39" s="229">
        <v>30.73</v>
      </c>
      <c r="O39" s="230">
        <f t="shared" ref="O39:O70" si="6">N39*1000/I39</f>
        <v>74.768856447688563</v>
      </c>
      <c r="P39" s="169"/>
      <c r="Q39" s="229">
        <v>67.78</v>
      </c>
      <c r="R39" s="230">
        <f t="shared" ref="R39:R70" si="7">Q39*1000/I39</f>
        <v>164.91484184914842</v>
      </c>
      <c r="S39" s="169"/>
      <c r="T39" s="153">
        <v>7.3543768304588336E-2</v>
      </c>
      <c r="U39" s="153">
        <v>0</v>
      </c>
      <c r="V39" s="153">
        <v>0</v>
      </c>
      <c r="W39" s="153">
        <v>0.92645623169541158</v>
      </c>
      <c r="X39" s="153">
        <v>0</v>
      </c>
      <c r="Y39" s="153">
        <v>0</v>
      </c>
      <c r="Z39" s="210">
        <f t="shared" ref="Z39:Z70" si="8">N39/K39</f>
        <v>0.31194802558115925</v>
      </c>
      <c r="AA39" s="153">
        <v>0</v>
      </c>
      <c r="AB39" s="153">
        <v>0</v>
      </c>
      <c r="AC39" s="153">
        <v>1</v>
      </c>
      <c r="AD39" s="231">
        <f t="shared" ref="AD39:AD70" si="9">Q39/K39</f>
        <v>0.68805197441884069</v>
      </c>
    </row>
    <row r="40" spans="1:31" s="155" customFormat="1" ht="20.100000000000001" customHeight="1" x14ac:dyDescent="0.25">
      <c r="A40" s="149"/>
      <c r="B40" s="150">
        <v>527</v>
      </c>
      <c r="C40" s="61">
        <v>9</v>
      </c>
      <c r="D40" s="151" t="s">
        <v>148</v>
      </c>
      <c r="E40" s="228">
        <v>2170</v>
      </c>
      <c r="F40" s="228">
        <v>0</v>
      </c>
      <c r="G40" s="228">
        <v>0</v>
      </c>
      <c r="H40" s="228">
        <v>2518</v>
      </c>
      <c r="I40" s="228">
        <v>2518</v>
      </c>
      <c r="J40" s="169"/>
      <c r="K40" s="229">
        <v>1736.3384778051065</v>
      </c>
      <c r="L40" s="230">
        <f t="shared" si="5"/>
        <v>689.57048363983574</v>
      </c>
      <c r="M40" s="169"/>
      <c r="N40" s="229">
        <v>915.98324572845263</v>
      </c>
      <c r="O40" s="230">
        <f t="shared" si="6"/>
        <v>363.77412459430207</v>
      </c>
      <c r="P40" s="169" t="s">
        <v>160</v>
      </c>
      <c r="Q40" s="229">
        <v>820.35523207665403</v>
      </c>
      <c r="R40" s="230">
        <f t="shared" si="7"/>
        <v>325.79635904553373</v>
      </c>
      <c r="S40" s="169">
        <v>3</v>
      </c>
      <c r="T40" s="153">
        <v>1.5142198358627864E-2</v>
      </c>
      <c r="U40" s="153">
        <v>0</v>
      </c>
      <c r="V40" s="153">
        <v>4.9127536131092567E-3</v>
      </c>
      <c r="W40" s="153">
        <v>0.78951811604270239</v>
      </c>
      <c r="X40" s="153">
        <v>0.19042693198556043</v>
      </c>
      <c r="Y40" s="153">
        <v>0</v>
      </c>
      <c r="Z40" s="210">
        <f t="shared" si="8"/>
        <v>0.52753726156339098</v>
      </c>
      <c r="AA40" s="153">
        <v>0</v>
      </c>
      <c r="AB40" s="153">
        <v>0</v>
      </c>
      <c r="AC40" s="153">
        <v>1</v>
      </c>
      <c r="AD40" s="231">
        <f t="shared" si="9"/>
        <v>0.47246273843660908</v>
      </c>
    </row>
    <row r="41" spans="1:31" s="155" customFormat="1" ht="20.100000000000001" customHeight="1" x14ac:dyDescent="0.25">
      <c r="A41" s="149"/>
      <c r="B41" s="150">
        <v>389</v>
      </c>
      <c r="C41" s="61">
        <v>7</v>
      </c>
      <c r="D41" s="151" t="s">
        <v>49</v>
      </c>
      <c r="E41" s="228">
        <v>7269</v>
      </c>
      <c r="F41" s="228">
        <v>0</v>
      </c>
      <c r="G41" s="228">
        <v>0</v>
      </c>
      <c r="H41" s="228">
        <v>15892</v>
      </c>
      <c r="I41" s="228">
        <v>15892</v>
      </c>
      <c r="J41" s="169"/>
      <c r="K41" s="229">
        <v>4612.0200000000004</v>
      </c>
      <c r="L41" s="230">
        <f t="shared" si="5"/>
        <v>290.21016863830857</v>
      </c>
      <c r="M41" s="169"/>
      <c r="N41" s="229">
        <v>1891.2</v>
      </c>
      <c r="O41" s="230">
        <f t="shared" si="6"/>
        <v>119.00327208658445</v>
      </c>
      <c r="P41" s="169"/>
      <c r="Q41" s="229">
        <v>2720.8199999999997</v>
      </c>
      <c r="R41" s="230">
        <f t="shared" si="7"/>
        <v>171.2068965517241</v>
      </c>
      <c r="S41" s="169"/>
      <c r="T41" s="153">
        <v>4.6298646362098142E-2</v>
      </c>
      <c r="U41" s="153">
        <v>0</v>
      </c>
      <c r="V41" s="153">
        <v>5.4240693739424702E-2</v>
      </c>
      <c r="W41" s="153">
        <v>0.5637214467005075</v>
      </c>
      <c r="X41" s="153">
        <v>0.33573921319796957</v>
      </c>
      <c r="Y41" s="153">
        <v>0</v>
      </c>
      <c r="Z41" s="210">
        <f t="shared" si="8"/>
        <v>0.41005893296212936</v>
      </c>
      <c r="AA41" s="153">
        <v>0</v>
      </c>
      <c r="AB41" s="153">
        <v>1.4271432876853302E-2</v>
      </c>
      <c r="AC41" s="153">
        <v>0.98572856712314672</v>
      </c>
      <c r="AD41" s="231">
        <f t="shared" si="9"/>
        <v>0.58994106703787053</v>
      </c>
    </row>
    <row r="42" spans="1:31" s="155" customFormat="1" ht="20.100000000000001" customHeight="1" x14ac:dyDescent="0.25">
      <c r="A42" s="149"/>
      <c r="B42" s="150">
        <v>183</v>
      </c>
      <c r="C42" s="61">
        <v>4</v>
      </c>
      <c r="D42" s="151" t="s">
        <v>50</v>
      </c>
      <c r="E42" s="228">
        <v>61864</v>
      </c>
      <c r="F42" s="228">
        <v>14377</v>
      </c>
      <c r="G42" s="228">
        <v>1200</v>
      </c>
      <c r="H42" s="228">
        <v>161531</v>
      </c>
      <c r="I42" s="228">
        <v>162031</v>
      </c>
      <c r="J42" s="169"/>
      <c r="K42" s="229">
        <v>72943.899999999994</v>
      </c>
      <c r="L42" s="230">
        <f t="shared" si="5"/>
        <v>450.18484117236824</v>
      </c>
      <c r="M42" s="169"/>
      <c r="N42" s="229">
        <v>32223.22</v>
      </c>
      <c r="O42" s="230">
        <f t="shared" si="6"/>
        <v>198.87070992587837</v>
      </c>
      <c r="P42" s="169"/>
      <c r="Q42" s="229">
        <v>40720.68</v>
      </c>
      <c r="R42" s="230">
        <f t="shared" si="7"/>
        <v>251.31413124648986</v>
      </c>
      <c r="S42" s="169"/>
      <c r="T42" s="153">
        <v>2.7621075733585902E-2</v>
      </c>
      <c r="U42" s="153">
        <v>3.1530058138199719E-3</v>
      </c>
      <c r="V42" s="153">
        <v>7.349575864857702E-2</v>
      </c>
      <c r="W42" s="153">
        <v>0.5813186888212909</v>
      </c>
      <c r="X42" s="153">
        <v>0.30453008730971021</v>
      </c>
      <c r="Y42" s="153">
        <v>9.8813836730159196E-3</v>
      </c>
      <c r="Z42" s="210">
        <f t="shared" si="8"/>
        <v>0.4417534571088193</v>
      </c>
      <c r="AA42" s="153">
        <v>0</v>
      </c>
      <c r="AB42" s="153">
        <v>1.1529768166936309E-3</v>
      </c>
      <c r="AC42" s="153">
        <v>0.99884702318330643</v>
      </c>
      <c r="AD42" s="231">
        <f t="shared" si="9"/>
        <v>0.55824654289118081</v>
      </c>
    </row>
    <row r="43" spans="1:31" s="207" customFormat="1" ht="20.100000000000001" customHeight="1" x14ac:dyDescent="0.25">
      <c r="A43" s="149"/>
      <c r="B43" s="150">
        <v>555</v>
      </c>
      <c r="C43" s="61">
        <v>7</v>
      </c>
      <c r="D43" s="151" t="s">
        <v>51</v>
      </c>
      <c r="E43" s="228">
        <v>5299</v>
      </c>
      <c r="F43" s="228">
        <v>72</v>
      </c>
      <c r="G43" s="228">
        <v>0</v>
      </c>
      <c r="H43" s="228">
        <v>9804</v>
      </c>
      <c r="I43" s="228">
        <v>9804</v>
      </c>
      <c r="J43" s="169"/>
      <c r="K43" s="229">
        <v>3740.19</v>
      </c>
      <c r="L43" s="230">
        <f t="shared" si="5"/>
        <v>381.49632802937577</v>
      </c>
      <c r="M43" s="169"/>
      <c r="N43" s="229">
        <v>1555.6</v>
      </c>
      <c r="O43" s="230">
        <f t="shared" si="6"/>
        <v>158.66993064055487</v>
      </c>
      <c r="P43" s="169"/>
      <c r="Q43" s="229">
        <v>2184.59</v>
      </c>
      <c r="R43" s="230">
        <f t="shared" si="7"/>
        <v>222.82639738882088</v>
      </c>
      <c r="S43" s="169"/>
      <c r="T43" s="153">
        <v>3.4726150681409107E-2</v>
      </c>
      <c r="U43" s="153">
        <v>0</v>
      </c>
      <c r="V43" s="153">
        <v>0.18674466443815893</v>
      </c>
      <c r="W43" s="153">
        <v>0.70942401645667263</v>
      </c>
      <c r="X43" s="153">
        <v>6.5569555155566991E-2</v>
      </c>
      <c r="Y43" s="153">
        <v>3.5356132681923376E-3</v>
      </c>
      <c r="Z43" s="210">
        <f t="shared" si="8"/>
        <v>0.41591469952061255</v>
      </c>
      <c r="AA43" s="153">
        <v>0</v>
      </c>
      <c r="AB43" s="153">
        <v>0</v>
      </c>
      <c r="AC43" s="153">
        <v>1</v>
      </c>
      <c r="AD43" s="231">
        <f t="shared" si="9"/>
        <v>0.58408530047938745</v>
      </c>
      <c r="AE43" s="149"/>
    </row>
    <row r="44" spans="1:31" s="155" customFormat="1" ht="20.100000000000001" customHeight="1" x14ac:dyDescent="0.25">
      <c r="A44" s="149"/>
      <c r="B44" s="150">
        <v>36</v>
      </c>
      <c r="C44" s="61">
        <v>3</v>
      </c>
      <c r="D44" s="151" t="s">
        <v>52</v>
      </c>
      <c r="E44" s="228">
        <v>30403</v>
      </c>
      <c r="F44" s="228">
        <v>26409</v>
      </c>
      <c r="G44" s="228">
        <v>0</v>
      </c>
      <c r="H44" s="228">
        <v>131000</v>
      </c>
      <c r="I44" s="228">
        <v>131000</v>
      </c>
      <c r="J44" s="169"/>
      <c r="K44" s="229">
        <v>58169.727051212569</v>
      </c>
      <c r="L44" s="230">
        <f t="shared" si="5"/>
        <v>444.04371794818758</v>
      </c>
      <c r="M44" s="169"/>
      <c r="N44" s="229">
        <v>33541.424493530685</v>
      </c>
      <c r="O44" s="230">
        <f t="shared" si="6"/>
        <v>256.04140834756248</v>
      </c>
      <c r="P44" s="169">
        <v>5</v>
      </c>
      <c r="Q44" s="229">
        <v>24628.302557681887</v>
      </c>
      <c r="R44" s="230">
        <f t="shared" si="7"/>
        <v>188.0023096006251</v>
      </c>
      <c r="S44" s="169"/>
      <c r="T44" s="153">
        <v>2.1519956617800158E-2</v>
      </c>
      <c r="U44" s="153">
        <v>2.9813879854532575E-5</v>
      </c>
      <c r="V44" s="153">
        <v>6.952537154317287E-2</v>
      </c>
      <c r="W44" s="153">
        <v>0.41946519005815186</v>
      </c>
      <c r="X44" s="153">
        <v>0.48206582569709644</v>
      </c>
      <c r="Y44" s="153">
        <v>7.3938422039240784E-3</v>
      </c>
      <c r="Z44" s="210">
        <f t="shared" si="8"/>
        <v>0.57661306308005966</v>
      </c>
      <c r="AA44" s="153">
        <v>0</v>
      </c>
      <c r="AB44" s="153">
        <v>0</v>
      </c>
      <c r="AC44" s="153">
        <v>1</v>
      </c>
      <c r="AD44" s="231">
        <f t="shared" si="9"/>
        <v>0.42338693691994039</v>
      </c>
    </row>
    <row r="45" spans="1:31" s="155" customFormat="1" ht="20.100000000000001" customHeight="1" x14ac:dyDescent="0.25">
      <c r="A45" s="149"/>
      <c r="B45" s="150">
        <v>1</v>
      </c>
      <c r="C45" s="61">
        <v>1</v>
      </c>
      <c r="D45" s="151" t="s">
        <v>53</v>
      </c>
      <c r="E45" s="228">
        <v>170211</v>
      </c>
      <c r="F45" s="228">
        <v>41049</v>
      </c>
      <c r="G45" s="228">
        <v>0</v>
      </c>
      <c r="H45" s="228">
        <v>562302</v>
      </c>
      <c r="I45" s="228">
        <v>562302</v>
      </c>
      <c r="J45" s="169"/>
      <c r="K45" s="229">
        <v>209169.23</v>
      </c>
      <c r="L45" s="230">
        <f t="shared" si="5"/>
        <v>371.98734843553819</v>
      </c>
      <c r="M45" s="169"/>
      <c r="N45" s="229">
        <v>116189.31</v>
      </c>
      <c r="O45" s="230">
        <f t="shared" si="6"/>
        <v>206.63150762401699</v>
      </c>
      <c r="P45" s="169"/>
      <c r="Q45" s="229">
        <v>92979.92</v>
      </c>
      <c r="R45" s="230">
        <f t="shared" si="7"/>
        <v>165.3558408115212</v>
      </c>
      <c r="S45" s="169">
        <v>1</v>
      </c>
      <c r="T45" s="153">
        <v>2.6665792231660556E-2</v>
      </c>
      <c r="U45" s="153">
        <v>1.696369485282252E-4</v>
      </c>
      <c r="V45" s="153">
        <v>7.6787356771462034E-2</v>
      </c>
      <c r="W45" s="153">
        <v>0.45664054636351659</v>
      </c>
      <c r="X45" s="153">
        <v>0.43367500848399909</v>
      </c>
      <c r="Y45" s="153">
        <v>6.0616592008335361E-3</v>
      </c>
      <c r="Z45" s="210">
        <f t="shared" si="8"/>
        <v>0.5554799336403351</v>
      </c>
      <c r="AA45" s="153">
        <v>0</v>
      </c>
      <c r="AB45" s="153">
        <v>1.716069448113098E-3</v>
      </c>
      <c r="AC45" s="153">
        <v>0.99828393055188691</v>
      </c>
      <c r="AD45" s="231">
        <f t="shared" si="9"/>
        <v>0.44452006635966484</v>
      </c>
    </row>
    <row r="46" spans="1:31" s="155" customFormat="1" ht="20.100000000000001" customHeight="1" x14ac:dyDescent="0.25">
      <c r="A46" s="149"/>
      <c r="B46" s="150">
        <v>172</v>
      </c>
      <c r="C46" s="61">
        <v>1</v>
      </c>
      <c r="D46" s="151" t="s">
        <v>54</v>
      </c>
      <c r="E46" s="228">
        <v>173557</v>
      </c>
      <c r="F46" s="228">
        <v>50572</v>
      </c>
      <c r="G46" s="228">
        <v>0</v>
      </c>
      <c r="H46" s="228">
        <v>548777</v>
      </c>
      <c r="I46" s="228">
        <v>548777</v>
      </c>
      <c r="J46" s="169"/>
      <c r="K46" s="229">
        <v>227723.45</v>
      </c>
      <c r="L46" s="230">
        <f t="shared" si="5"/>
        <v>414.9653684465639</v>
      </c>
      <c r="M46" s="169"/>
      <c r="N46" s="229">
        <v>100673.48</v>
      </c>
      <c r="O46" s="230">
        <f t="shared" si="6"/>
        <v>183.45061837504122</v>
      </c>
      <c r="P46" s="169"/>
      <c r="Q46" s="229">
        <v>127049.97</v>
      </c>
      <c r="R46" s="230">
        <f t="shared" si="7"/>
        <v>231.51475007152268</v>
      </c>
      <c r="S46" s="169">
        <v>1</v>
      </c>
      <c r="T46" s="153">
        <v>3.0035318139394807E-2</v>
      </c>
      <c r="U46" s="153">
        <v>1.0708877849459461E-3</v>
      </c>
      <c r="V46" s="153">
        <v>8.9162707000890407E-2</v>
      </c>
      <c r="W46" s="153">
        <v>0.43570521253462186</v>
      </c>
      <c r="X46" s="153">
        <v>0.43617892219480248</v>
      </c>
      <c r="Y46" s="153">
        <v>7.8469523453445732E-3</v>
      </c>
      <c r="Z46" s="210">
        <f t="shared" si="8"/>
        <v>0.44208657474669383</v>
      </c>
      <c r="AA46" s="153">
        <v>0</v>
      </c>
      <c r="AB46" s="153">
        <v>2.4541524881902766E-3</v>
      </c>
      <c r="AC46" s="153">
        <v>0.99754584751180975</v>
      </c>
      <c r="AD46" s="231">
        <f t="shared" si="9"/>
        <v>0.55791342525330612</v>
      </c>
    </row>
    <row r="47" spans="1:31" s="155" customFormat="1" ht="20.100000000000001" customHeight="1" x14ac:dyDescent="0.25">
      <c r="A47" s="149"/>
      <c r="B47" s="150">
        <v>249</v>
      </c>
      <c r="C47" s="61">
        <v>7</v>
      </c>
      <c r="D47" s="151" t="s">
        <v>55</v>
      </c>
      <c r="E47" s="228">
        <v>9953</v>
      </c>
      <c r="F47" s="228">
        <v>830</v>
      </c>
      <c r="G47" s="228">
        <v>153</v>
      </c>
      <c r="H47" s="228">
        <v>22265</v>
      </c>
      <c r="I47" s="228">
        <v>22329</v>
      </c>
      <c r="J47" s="169"/>
      <c r="K47" s="229">
        <v>9372.5</v>
      </c>
      <c r="L47" s="230">
        <f t="shared" si="5"/>
        <v>419.74562228492096</v>
      </c>
      <c r="M47" s="169"/>
      <c r="N47" s="229">
        <v>1916.28</v>
      </c>
      <c r="O47" s="230">
        <f t="shared" si="6"/>
        <v>85.820233776702949</v>
      </c>
      <c r="P47" s="169"/>
      <c r="Q47" s="229">
        <v>7456.22</v>
      </c>
      <c r="R47" s="230">
        <f t="shared" si="7"/>
        <v>333.92538850821802</v>
      </c>
      <c r="S47" s="169"/>
      <c r="T47" s="153">
        <v>6.4019871835013675E-2</v>
      </c>
      <c r="U47" s="153">
        <v>0</v>
      </c>
      <c r="V47" s="153">
        <v>6.5230550858955891E-2</v>
      </c>
      <c r="W47" s="153">
        <v>0.83346379443505125</v>
      </c>
      <c r="X47" s="153">
        <v>0</v>
      </c>
      <c r="Y47" s="153">
        <v>3.7285782870979188E-2</v>
      </c>
      <c r="Z47" s="210">
        <f t="shared" si="8"/>
        <v>0.20445772205921578</v>
      </c>
      <c r="AA47" s="153">
        <v>0</v>
      </c>
      <c r="AB47" s="153">
        <v>0</v>
      </c>
      <c r="AC47" s="153">
        <v>1</v>
      </c>
      <c r="AD47" s="231">
        <f t="shared" si="9"/>
        <v>0.79554227794078425</v>
      </c>
    </row>
    <row r="48" spans="1:31" s="155" customFormat="1" ht="20.100000000000001" customHeight="1" x14ac:dyDescent="0.25">
      <c r="A48" s="149"/>
      <c r="B48" s="150">
        <v>369</v>
      </c>
      <c r="C48" s="61">
        <v>9</v>
      </c>
      <c r="D48" s="151" t="s">
        <v>56</v>
      </c>
      <c r="E48" s="228">
        <v>4417</v>
      </c>
      <c r="F48" s="228">
        <v>68</v>
      </c>
      <c r="G48" s="228">
        <v>2874</v>
      </c>
      <c r="H48" s="228">
        <v>3343</v>
      </c>
      <c r="I48" s="228">
        <v>4540</v>
      </c>
      <c r="J48" s="169"/>
      <c r="K48" s="229">
        <v>2930.1546640439824</v>
      </c>
      <c r="L48" s="230">
        <f t="shared" si="5"/>
        <v>645.40851630924726</v>
      </c>
      <c r="M48" s="169"/>
      <c r="N48" s="229">
        <v>747.22373123518628</v>
      </c>
      <c r="O48" s="230">
        <f t="shared" si="6"/>
        <v>164.58672494167101</v>
      </c>
      <c r="P48" s="169">
        <v>6</v>
      </c>
      <c r="Q48" s="229">
        <v>2182.9309328087966</v>
      </c>
      <c r="R48" s="230">
        <f t="shared" si="7"/>
        <v>480.82179136757628</v>
      </c>
      <c r="S48" s="169">
        <v>2</v>
      </c>
      <c r="T48" s="153">
        <v>2.4651251332115903E-2</v>
      </c>
      <c r="U48" s="153">
        <v>0</v>
      </c>
      <c r="V48" s="153">
        <v>0.18843084623028877</v>
      </c>
      <c r="W48" s="153">
        <v>0.74589939791374327</v>
      </c>
      <c r="X48" s="153">
        <v>1.1937522360612043E-2</v>
      </c>
      <c r="Y48" s="153">
        <v>2.9080982163239878E-2</v>
      </c>
      <c r="Z48" s="210">
        <f t="shared" si="8"/>
        <v>0.25501170310372745</v>
      </c>
      <c r="AA48" s="153">
        <v>0</v>
      </c>
      <c r="AB48" s="153">
        <v>3.3166418099560432E-3</v>
      </c>
      <c r="AC48" s="153">
        <v>0.99668335819004406</v>
      </c>
      <c r="AD48" s="231">
        <f t="shared" si="9"/>
        <v>0.74498829689627266</v>
      </c>
    </row>
    <row r="49" spans="1:30" s="155" customFormat="1" ht="20.100000000000001" customHeight="1" x14ac:dyDescent="0.25">
      <c r="A49" s="149"/>
      <c r="B49" s="150">
        <v>797</v>
      </c>
      <c r="C49" s="61">
        <v>8</v>
      </c>
      <c r="D49" s="151" t="s">
        <v>154</v>
      </c>
      <c r="E49" s="228">
        <v>445</v>
      </c>
      <c r="F49" s="228">
        <v>0</v>
      </c>
      <c r="G49" s="228">
        <v>221</v>
      </c>
      <c r="H49" s="228">
        <v>478</v>
      </c>
      <c r="I49" s="228">
        <v>570</v>
      </c>
      <c r="J49" s="169"/>
      <c r="K49" s="229">
        <v>191.68</v>
      </c>
      <c r="L49" s="232">
        <f t="shared" si="5"/>
        <v>336.28070175438597</v>
      </c>
      <c r="M49" s="169"/>
      <c r="N49" s="229">
        <v>41.37</v>
      </c>
      <c r="O49" s="232">
        <f t="shared" si="6"/>
        <v>72.578947368421055</v>
      </c>
      <c r="P49" s="169"/>
      <c r="Q49" s="229">
        <v>150.31</v>
      </c>
      <c r="R49" s="232">
        <f t="shared" si="7"/>
        <v>263.70175438596493</v>
      </c>
      <c r="S49" s="169">
        <v>3</v>
      </c>
      <c r="T49" s="153">
        <v>6.3572637176698088E-2</v>
      </c>
      <c r="U49" s="153">
        <v>0</v>
      </c>
      <c r="V49" s="153">
        <v>0</v>
      </c>
      <c r="W49" s="153">
        <v>0.92965917331399572</v>
      </c>
      <c r="X49" s="153">
        <v>0</v>
      </c>
      <c r="Y49" s="153">
        <v>6.7681895093062621E-3</v>
      </c>
      <c r="Z49" s="211">
        <f t="shared" si="8"/>
        <v>0.21582846410684473</v>
      </c>
      <c r="AA49" s="153">
        <v>0</v>
      </c>
      <c r="AB49" s="153">
        <v>0</v>
      </c>
      <c r="AC49" s="153">
        <v>1</v>
      </c>
      <c r="AD49" s="231">
        <f t="shared" si="9"/>
        <v>0.78417153589315525</v>
      </c>
    </row>
    <row r="50" spans="1:30" s="155" customFormat="1" ht="20.100000000000001" customHeight="1" x14ac:dyDescent="0.25">
      <c r="A50" s="149"/>
      <c r="B50" s="150">
        <v>601</v>
      </c>
      <c r="C50" s="61">
        <v>4</v>
      </c>
      <c r="D50" s="151" t="s">
        <v>57</v>
      </c>
      <c r="E50" s="228">
        <v>34803</v>
      </c>
      <c r="F50" s="228">
        <v>2880</v>
      </c>
      <c r="G50" s="228">
        <v>7070</v>
      </c>
      <c r="H50" s="228">
        <v>75423</v>
      </c>
      <c r="I50" s="228">
        <v>78368</v>
      </c>
      <c r="J50" s="169"/>
      <c r="K50" s="229">
        <v>28266.799999999999</v>
      </c>
      <c r="L50" s="230">
        <f t="shared" si="5"/>
        <v>360.6931400571662</v>
      </c>
      <c r="M50" s="169"/>
      <c r="N50" s="229">
        <v>12187.28</v>
      </c>
      <c r="O50" s="230">
        <f t="shared" si="6"/>
        <v>155.51347488770926</v>
      </c>
      <c r="P50" s="169"/>
      <c r="Q50" s="229">
        <v>16079.52</v>
      </c>
      <c r="R50" s="230">
        <f t="shared" si="7"/>
        <v>205.17966516945691</v>
      </c>
      <c r="S50" s="169"/>
      <c r="T50" s="153">
        <v>3.4099487334335467E-2</v>
      </c>
      <c r="U50" s="153">
        <v>2.4861987252282705E-4</v>
      </c>
      <c r="V50" s="153">
        <v>0.14948618559678614</v>
      </c>
      <c r="W50" s="153">
        <v>0.58214055966548728</v>
      </c>
      <c r="X50" s="153">
        <v>0.21610564457368664</v>
      </c>
      <c r="Y50" s="153">
        <v>1.7919502957181584E-2</v>
      </c>
      <c r="Z50" s="210">
        <f t="shared" si="8"/>
        <v>0.43115173985028377</v>
      </c>
      <c r="AA50" s="153">
        <v>0</v>
      </c>
      <c r="AB50" s="153">
        <v>4.4068479656109135E-3</v>
      </c>
      <c r="AC50" s="153">
        <v>0.99559315203438903</v>
      </c>
      <c r="AD50" s="231">
        <f t="shared" si="9"/>
        <v>0.56884826014971634</v>
      </c>
    </row>
    <row r="51" spans="1:30" s="155" customFormat="1" ht="20.100000000000001" customHeight="1" x14ac:dyDescent="0.25">
      <c r="A51" s="149"/>
      <c r="B51" s="150">
        <v>552</v>
      </c>
      <c r="C51" s="61">
        <v>9</v>
      </c>
      <c r="D51" s="151" t="s">
        <v>58</v>
      </c>
      <c r="E51" s="228">
        <v>1661</v>
      </c>
      <c r="F51" s="228">
        <v>28</v>
      </c>
      <c r="G51" s="228">
        <v>626</v>
      </c>
      <c r="H51" s="228">
        <v>2420</v>
      </c>
      <c r="I51" s="228">
        <v>2681</v>
      </c>
      <c r="J51" s="169"/>
      <c r="K51" s="229">
        <v>754.11</v>
      </c>
      <c r="L51" s="230">
        <f t="shared" si="5"/>
        <v>281.2793733681462</v>
      </c>
      <c r="M51" s="169"/>
      <c r="N51" s="229">
        <v>253.13</v>
      </c>
      <c r="O51" s="230">
        <f t="shared" si="6"/>
        <v>94.416262588586349</v>
      </c>
      <c r="P51" s="169"/>
      <c r="Q51" s="229">
        <v>500.98</v>
      </c>
      <c r="R51" s="230">
        <f t="shared" si="7"/>
        <v>186.86311077955986</v>
      </c>
      <c r="S51" s="169"/>
      <c r="T51" s="153">
        <v>5.2660688183937106E-2</v>
      </c>
      <c r="U51" s="153">
        <v>1.9752696243037176E-3</v>
      </c>
      <c r="V51" s="153">
        <v>5.2147118081618142E-2</v>
      </c>
      <c r="W51" s="153">
        <v>0.78951526883419587</v>
      </c>
      <c r="X51" s="153">
        <v>7.7391063880219657E-2</v>
      </c>
      <c r="Y51" s="153">
        <v>2.6310591395725516E-2</v>
      </c>
      <c r="Z51" s="210">
        <f t="shared" si="8"/>
        <v>0.33566721035392716</v>
      </c>
      <c r="AA51" s="153">
        <v>0</v>
      </c>
      <c r="AB51" s="153">
        <v>9.7808295740348908E-4</v>
      </c>
      <c r="AC51" s="153">
        <v>0.99902191704259646</v>
      </c>
      <c r="AD51" s="231">
        <f t="shared" si="9"/>
        <v>0.6643327896460729</v>
      </c>
    </row>
    <row r="52" spans="1:30" s="155" customFormat="1" ht="20.100000000000001" customHeight="1" x14ac:dyDescent="0.25">
      <c r="A52" s="149"/>
      <c r="B52" s="150">
        <v>324</v>
      </c>
      <c r="C52" s="61">
        <v>4</v>
      </c>
      <c r="D52" s="151" t="s">
        <v>59</v>
      </c>
      <c r="E52" s="228">
        <v>46012</v>
      </c>
      <c r="F52" s="228">
        <v>8634</v>
      </c>
      <c r="G52" s="228">
        <v>0</v>
      </c>
      <c r="H52" s="228">
        <v>124234</v>
      </c>
      <c r="I52" s="228">
        <v>124234</v>
      </c>
      <c r="J52" s="169"/>
      <c r="K52" s="229">
        <v>41760.58</v>
      </c>
      <c r="L52" s="230">
        <f t="shared" si="5"/>
        <v>336.14453370252909</v>
      </c>
      <c r="M52" s="169"/>
      <c r="N52" s="229">
        <v>25354.82</v>
      </c>
      <c r="O52" s="230">
        <f t="shared" si="6"/>
        <v>204.08921873239211</v>
      </c>
      <c r="P52" s="169"/>
      <c r="Q52" s="229">
        <v>16405.759999999998</v>
      </c>
      <c r="R52" s="230">
        <f t="shared" si="7"/>
        <v>132.05531497013698</v>
      </c>
      <c r="S52" s="169"/>
      <c r="T52" s="153">
        <v>2.6998022466734134E-2</v>
      </c>
      <c r="U52" s="153">
        <v>0</v>
      </c>
      <c r="V52" s="153">
        <v>0.12126806658457839</v>
      </c>
      <c r="W52" s="153">
        <v>0.36297201084448638</v>
      </c>
      <c r="X52" s="153">
        <v>0.47776004720207049</v>
      </c>
      <c r="Y52" s="153">
        <v>1.100185290213064E-2</v>
      </c>
      <c r="Z52" s="210">
        <f t="shared" si="8"/>
        <v>0.60714721874073585</v>
      </c>
      <c r="AA52" s="153">
        <v>0</v>
      </c>
      <c r="AB52" s="153">
        <v>1.0392691347429197E-3</v>
      </c>
      <c r="AC52" s="153">
        <v>0.99896073086525716</v>
      </c>
      <c r="AD52" s="231">
        <f t="shared" si="9"/>
        <v>0.39285278125926404</v>
      </c>
    </row>
    <row r="53" spans="1:30" s="155" customFormat="1" ht="20.100000000000001" customHeight="1" x14ac:dyDescent="0.25">
      <c r="A53" s="149"/>
      <c r="B53" s="150">
        <v>414</v>
      </c>
      <c r="C53" s="61">
        <v>6</v>
      </c>
      <c r="D53" s="151" t="s">
        <v>60</v>
      </c>
      <c r="E53" s="228">
        <v>2775</v>
      </c>
      <c r="F53" s="228">
        <v>875</v>
      </c>
      <c r="G53" s="228">
        <v>0</v>
      </c>
      <c r="H53" s="228">
        <v>8000</v>
      </c>
      <c r="I53" s="228">
        <v>8000</v>
      </c>
      <c r="J53" s="169"/>
      <c r="K53" s="229">
        <v>2474.9699999999998</v>
      </c>
      <c r="L53" s="230">
        <f t="shared" si="5"/>
        <v>309.37124999999997</v>
      </c>
      <c r="M53" s="169"/>
      <c r="N53" s="229">
        <v>523.09</v>
      </c>
      <c r="O53" s="230">
        <f t="shared" si="6"/>
        <v>65.386250000000004</v>
      </c>
      <c r="P53" s="169"/>
      <c r="Q53" s="229">
        <v>1951.88</v>
      </c>
      <c r="R53" s="230">
        <f t="shared" si="7"/>
        <v>243.98500000000001</v>
      </c>
      <c r="S53" s="169"/>
      <c r="T53" s="153">
        <v>8.4268481523256028E-2</v>
      </c>
      <c r="U53" s="153">
        <v>0</v>
      </c>
      <c r="V53" s="153">
        <v>4.8557609589172032E-2</v>
      </c>
      <c r="W53" s="153">
        <v>0.86717390888757195</v>
      </c>
      <c r="X53" s="153">
        <v>0</v>
      </c>
      <c r="Y53" s="153">
        <v>0</v>
      </c>
      <c r="Z53" s="210">
        <f t="shared" si="8"/>
        <v>0.21135205679260763</v>
      </c>
      <c r="AA53" s="153">
        <v>0</v>
      </c>
      <c r="AB53" s="153">
        <v>5.4767711129782562E-3</v>
      </c>
      <c r="AC53" s="153">
        <v>0.99452322888702172</v>
      </c>
      <c r="AD53" s="231">
        <f t="shared" si="9"/>
        <v>0.78864794320739251</v>
      </c>
    </row>
    <row r="54" spans="1:30" s="155" customFormat="1" ht="20.100000000000001" customHeight="1" x14ac:dyDescent="0.25">
      <c r="A54" s="149"/>
      <c r="B54" s="150">
        <v>736</v>
      </c>
      <c r="C54" s="61">
        <v>7</v>
      </c>
      <c r="D54" s="151" t="s">
        <v>61</v>
      </c>
      <c r="E54" s="228">
        <v>1387</v>
      </c>
      <c r="F54" s="228">
        <v>23</v>
      </c>
      <c r="G54" s="228">
        <v>0</v>
      </c>
      <c r="H54" s="228">
        <v>2961</v>
      </c>
      <c r="I54" s="228">
        <v>2961</v>
      </c>
      <c r="J54" s="169"/>
      <c r="K54" s="229">
        <v>917</v>
      </c>
      <c r="L54" s="230">
        <f t="shared" si="5"/>
        <v>309.69267139479905</v>
      </c>
      <c r="M54" s="169"/>
      <c r="N54" s="229">
        <v>298.07</v>
      </c>
      <c r="O54" s="230">
        <f t="shared" si="6"/>
        <v>100.66531577169874</v>
      </c>
      <c r="P54" s="169"/>
      <c r="Q54" s="229">
        <v>618.92999999999995</v>
      </c>
      <c r="R54" s="230">
        <f t="shared" si="7"/>
        <v>209.02735562310031</v>
      </c>
      <c r="S54" s="169"/>
      <c r="T54" s="153">
        <v>5.4752239406850742E-2</v>
      </c>
      <c r="U54" s="153">
        <v>0</v>
      </c>
      <c r="V54" s="153">
        <v>6.5756365954306034E-3</v>
      </c>
      <c r="W54" s="153">
        <v>0.7658268192035429</v>
      </c>
      <c r="X54" s="153">
        <v>0.12446740698493643</v>
      </c>
      <c r="Y54" s="153">
        <v>4.8377897809239442E-2</v>
      </c>
      <c r="Z54" s="210">
        <f t="shared" si="8"/>
        <v>0.32504907306434022</v>
      </c>
      <c r="AA54" s="153">
        <v>0</v>
      </c>
      <c r="AB54" s="153">
        <v>0</v>
      </c>
      <c r="AC54" s="153">
        <v>1</v>
      </c>
      <c r="AD54" s="231">
        <f t="shared" si="9"/>
        <v>0.67495092693565972</v>
      </c>
    </row>
    <row r="55" spans="1:30" s="155" customFormat="1" ht="20.100000000000001" customHeight="1" x14ac:dyDescent="0.25">
      <c r="A55" s="149"/>
      <c r="B55" s="150">
        <v>50</v>
      </c>
      <c r="C55" s="61">
        <v>1</v>
      </c>
      <c r="D55" s="151" t="s">
        <v>62</v>
      </c>
      <c r="E55" s="228">
        <v>123779</v>
      </c>
      <c r="F55" s="228">
        <v>55916</v>
      </c>
      <c r="G55" s="228">
        <v>0</v>
      </c>
      <c r="H55" s="228">
        <v>396600</v>
      </c>
      <c r="I55" s="228">
        <v>396600</v>
      </c>
      <c r="J55" s="169"/>
      <c r="K55" s="229">
        <v>162036.29999999999</v>
      </c>
      <c r="L55" s="230">
        <f t="shared" si="5"/>
        <v>408.56354009077154</v>
      </c>
      <c r="M55" s="169"/>
      <c r="N55" s="229">
        <v>72202.45</v>
      </c>
      <c r="O55" s="230">
        <f t="shared" si="6"/>
        <v>182.05358043368634</v>
      </c>
      <c r="P55" s="169"/>
      <c r="Q55" s="229">
        <v>89833.85</v>
      </c>
      <c r="R55" s="230">
        <f t="shared" si="7"/>
        <v>226.50995965708523</v>
      </c>
      <c r="S55" s="169"/>
      <c r="T55" s="153">
        <v>3.026587047946434E-2</v>
      </c>
      <c r="U55" s="153">
        <v>1.661993464210702E-2</v>
      </c>
      <c r="V55" s="153">
        <v>0.12775605259932316</v>
      </c>
      <c r="W55" s="153">
        <v>0.45386105319140829</v>
      </c>
      <c r="X55" s="153">
        <v>0.36476601555764382</v>
      </c>
      <c r="Y55" s="153">
        <v>6.731073530053343E-3</v>
      </c>
      <c r="Z55" s="210">
        <f t="shared" si="8"/>
        <v>0.44559428967459763</v>
      </c>
      <c r="AA55" s="153">
        <v>0</v>
      </c>
      <c r="AB55" s="153">
        <v>6.0110971532445728E-4</v>
      </c>
      <c r="AC55" s="153">
        <v>0.99939889028467555</v>
      </c>
      <c r="AD55" s="231">
        <f t="shared" si="9"/>
        <v>0.55440571032540242</v>
      </c>
    </row>
    <row r="56" spans="1:30" s="155" customFormat="1" ht="20.100000000000001" customHeight="1" x14ac:dyDescent="0.25">
      <c r="A56" s="149"/>
      <c r="B56" s="150">
        <v>503</v>
      </c>
      <c r="C56" s="61">
        <v>7</v>
      </c>
      <c r="D56" s="151" t="s">
        <v>63</v>
      </c>
      <c r="E56" s="228">
        <v>3195</v>
      </c>
      <c r="F56" s="228">
        <v>0</v>
      </c>
      <c r="G56" s="228">
        <v>161</v>
      </c>
      <c r="H56" s="228">
        <v>9694</v>
      </c>
      <c r="I56" s="228">
        <v>9761</v>
      </c>
      <c r="J56" s="169"/>
      <c r="K56" s="229">
        <v>2200.04</v>
      </c>
      <c r="L56" s="230">
        <f t="shared" si="5"/>
        <v>225.39084110234606</v>
      </c>
      <c r="M56" s="169"/>
      <c r="N56" s="229">
        <v>585.54999999999995</v>
      </c>
      <c r="O56" s="230">
        <f t="shared" si="6"/>
        <v>59.988730662841924</v>
      </c>
      <c r="P56" s="169"/>
      <c r="Q56" s="229">
        <v>1614.49</v>
      </c>
      <c r="R56" s="230">
        <f t="shared" si="7"/>
        <v>165.40211043950416</v>
      </c>
      <c r="S56" s="169"/>
      <c r="T56" s="153">
        <v>9.1213389121338917E-2</v>
      </c>
      <c r="U56" s="153">
        <v>0</v>
      </c>
      <c r="V56" s="153">
        <v>1.2928016394842458E-2</v>
      </c>
      <c r="W56" s="153">
        <v>0.87362308940312539</v>
      </c>
      <c r="X56" s="153">
        <v>2.2235505080693368E-2</v>
      </c>
      <c r="Y56" s="153">
        <v>0</v>
      </c>
      <c r="Z56" s="210">
        <f t="shared" si="8"/>
        <v>0.26615425174087742</v>
      </c>
      <c r="AA56" s="153">
        <v>0</v>
      </c>
      <c r="AB56" s="153">
        <v>0</v>
      </c>
      <c r="AC56" s="153">
        <v>1</v>
      </c>
      <c r="AD56" s="231">
        <f t="shared" si="9"/>
        <v>0.73384574825912263</v>
      </c>
    </row>
    <row r="57" spans="1:30" s="155" customFormat="1" ht="20.100000000000001" customHeight="1" x14ac:dyDescent="0.25">
      <c r="A57" s="149"/>
      <c r="B57" s="150">
        <v>413</v>
      </c>
      <c r="C57" s="61">
        <v>8</v>
      </c>
      <c r="D57" s="151" t="s">
        <v>64</v>
      </c>
      <c r="E57" s="228">
        <v>1626</v>
      </c>
      <c r="F57" s="228">
        <v>0</v>
      </c>
      <c r="G57" s="228">
        <v>1076</v>
      </c>
      <c r="H57" s="228">
        <v>1091</v>
      </c>
      <c r="I57" s="228">
        <v>1539</v>
      </c>
      <c r="J57" s="169"/>
      <c r="K57" s="229">
        <v>788.19570011391693</v>
      </c>
      <c r="L57" s="230">
        <f t="shared" si="5"/>
        <v>512.1479532903943</v>
      </c>
      <c r="M57" s="169"/>
      <c r="N57" s="229">
        <v>252.27456009113354</v>
      </c>
      <c r="O57" s="230">
        <f t="shared" si="6"/>
        <v>163.9210916771498</v>
      </c>
      <c r="P57" s="169">
        <v>6</v>
      </c>
      <c r="Q57" s="229">
        <v>535.92114002278333</v>
      </c>
      <c r="R57" s="230">
        <f t="shared" si="7"/>
        <v>348.22686161324452</v>
      </c>
      <c r="S57" s="169"/>
      <c r="T57" s="153">
        <v>2.3823250342122893E-2</v>
      </c>
      <c r="U57" s="153">
        <v>0</v>
      </c>
      <c r="V57" s="153">
        <v>0.11891805495236055</v>
      </c>
      <c r="W57" s="153">
        <v>0.68542210529935554</v>
      </c>
      <c r="X57" s="153">
        <v>0.17183658940616098</v>
      </c>
      <c r="Y57" s="153">
        <v>0</v>
      </c>
      <c r="Z57" s="210">
        <f t="shared" si="8"/>
        <v>0.32006589233444516</v>
      </c>
      <c r="AA57" s="153">
        <v>0</v>
      </c>
      <c r="AB57" s="153">
        <v>0</v>
      </c>
      <c r="AC57" s="153">
        <v>1</v>
      </c>
      <c r="AD57" s="231">
        <f t="shared" si="9"/>
        <v>0.67993410766555484</v>
      </c>
    </row>
    <row r="58" spans="1:30" s="155" customFormat="1" ht="20.100000000000001" customHeight="1" x14ac:dyDescent="0.25">
      <c r="A58" s="149"/>
      <c r="B58" s="150">
        <v>556</v>
      </c>
      <c r="C58" s="61">
        <v>7</v>
      </c>
      <c r="D58" s="151" t="s">
        <v>65</v>
      </c>
      <c r="E58" s="228">
        <v>3176</v>
      </c>
      <c r="F58" s="228">
        <v>30</v>
      </c>
      <c r="G58" s="228">
        <v>222</v>
      </c>
      <c r="H58" s="228">
        <v>7426</v>
      </c>
      <c r="I58" s="228">
        <v>7518</v>
      </c>
      <c r="J58" s="169"/>
      <c r="K58" s="229">
        <v>3490.16</v>
      </c>
      <c r="L58" s="230">
        <f t="shared" si="5"/>
        <v>464.24048949188614</v>
      </c>
      <c r="M58" s="169"/>
      <c r="N58" s="229">
        <v>1179.68</v>
      </c>
      <c r="O58" s="230">
        <f t="shared" si="6"/>
        <v>156.91407289172653</v>
      </c>
      <c r="P58" s="169"/>
      <c r="Q58" s="229">
        <v>2310.48</v>
      </c>
      <c r="R58" s="230">
        <f t="shared" si="7"/>
        <v>307.32641660015963</v>
      </c>
      <c r="S58" s="169"/>
      <c r="T58" s="153">
        <v>3.4687372846873725E-2</v>
      </c>
      <c r="U58" s="153">
        <v>0</v>
      </c>
      <c r="V58" s="153">
        <v>6.4941340024413402E-2</v>
      </c>
      <c r="W58" s="153">
        <v>0.50335684253356838</v>
      </c>
      <c r="X58" s="153">
        <v>0.39701444459514446</v>
      </c>
      <c r="Y58" s="153">
        <v>0</v>
      </c>
      <c r="Z58" s="210">
        <f t="shared" si="8"/>
        <v>0.33800169619730902</v>
      </c>
      <c r="AA58" s="153">
        <v>0</v>
      </c>
      <c r="AB58" s="153">
        <v>0</v>
      </c>
      <c r="AC58" s="153">
        <v>1</v>
      </c>
      <c r="AD58" s="231">
        <f t="shared" si="9"/>
        <v>0.66199830380269098</v>
      </c>
    </row>
    <row r="59" spans="1:30" s="155" customFormat="1" ht="20.100000000000001" customHeight="1" x14ac:dyDescent="0.25">
      <c r="A59" s="149"/>
      <c r="B59" s="150">
        <v>287</v>
      </c>
      <c r="C59" s="61">
        <v>7</v>
      </c>
      <c r="D59" s="151" t="s">
        <v>66</v>
      </c>
      <c r="E59" s="228">
        <v>1170</v>
      </c>
      <c r="F59" s="228">
        <v>127</v>
      </c>
      <c r="G59" s="228">
        <v>0</v>
      </c>
      <c r="H59" s="228">
        <v>2950</v>
      </c>
      <c r="I59" s="228">
        <v>2950</v>
      </c>
      <c r="J59" s="169"/>
      <c r="K59" s="229">
        <v>1714.6417007715806</v>
      </c>
      <c r="L59" s="230">
        <f t="shared" si="5"/>
        <v>581.234474837824</v>
      </c>
      <c r="M59" s="169"/>
      <c r="N59" s="229">
        <v>562.41194565584362</v>
      </c>
      <c r="O59" s="230">
        <f t="shared" si="6"/>
        <v>190.64811717147239</v>
      </c>
      <c r="P59" s="169">
        <v>5</v>
      </c>
      <c r="Q59" s="229">
        <v>1152.2297551157371</v>
      </c>
      <c r="R59" s="230">
        <f t="shared" si="7"/>
        <v>390.5863576663516</v>
      </c>
      <c r="S59" s="169"/>
      <c r="T59" s="153">
        <v>2.8893411894106269E-2</v>
      </c>
      <c r="U59" s="153">
        <v>0</v>
      </c>
      <c r="V59" s="153">
        <v>5.8746974091155139E-2</v>
      </c>
      <c r="W59" s="153">
        <v>0.49296605831636692</v>
      </c>
      <c r="X59" s="153">
        <v>0.41939355569837167</v>
      </c>
      <c r="Y59" s="153">
        <v>0</v>
      </c>
      <c r="Z59" s="210">
        <f t="shared" si="8"/>
        <v>0.32800552173830888</v>
      </c>
      <c r="AA59" s="153">
        <v>0</v>
      </c>
      <c r="AB59" s="153">
        <v>0</v>
      </c>
      <c r="AC59" s="153">
        <v>1</v>
      </c>
      <c r="AD59" s="231">
        <f t="shared" si="9"/>
        <v>0.67199447826169123</v>
      </c>
    </row>
    <row r="60" spans="1:30" s="155" customFormat="1" ht="20.100000000000001" customHeight="1" x14ac:dyDescent="0.25">
      <c r="A60" s="149"/>
      <c r="B60" s="150">
        <v>523</v>
      </c>
      <c r="C60" s="61">
        <v>9</v>
      </c>
      <c r="D60" s="151" t="s">
        <v>67</v>
      </c>
      <c r="E60" s="228">
        <v>6092</v>
      </c>
      <c r="F60" s="228">
        <v>6</v>
      </c>
      <c r="G60" s="228">
        <v>3259</v>
      </c>
      <c r="H60" s="228">
        <v>6094</v>
      </c>
      <c r="I60" s="228">
        <v>7451</v>
      </c>
      <c r="J60" s="169"/>
      <c r="K60" s="229">
        <v>4574.3532793522272</v>
      </c>
      <c r="L60" s="230">
        <f t="shared" si="5"/>
        <v>613.9247455847842</v>
      </c>
      <c r="M60" s="169"/>
      <c r="N60" s="229">
        <v>2058.9786234817816</v>
      </c>
      <c r="O60" s="230">
        <f t="shared" si="6"/>
        <v>276.33587753077194</v>
      </c>
      <c r="P60" s="169">
        <v>6</v>
      </c>
      <c r="Q60" s="229">
        <v>2515.3746558704456</v>
      </c>
      <c r="R60" s="230">
        <f t="shared" si="7"/>
        <v>337.58886805401227</v>
      </c>
      <c r="S60" s="169"/>
      <c r="T60" s="153">
        <v>1.6309057130090756E-2</v>
      </c>
      <c r="U60" s="153">
        <v>0</v>
      </c>
      <c r="V60" s="153">
        <v>0.16716540719493558</v>
      </c>
      <c r="W60" s="153">
        <v>0.76327097598722937</v>
      </c>
      <c r="X60" s="153">
        <v>5.3254559687744236E-2</v>
      </c>
      <c r="Y60" s="153">
        <v>0</v>
      </c>
      <c r="Z60" s="210">
        <f t="shared" si="8"/>
        <v>0.45011360027123942</v>
      </c>
      <c r="AA60" s="153">
        <v>0</v>
      </c>
      <c r="AB60" s="153">
        <v>1.7989367863906234E-2</v>
      </c>
      <c r="AC60" s="153">
        <v>0.98201063213609374</v>
      </c>
      <c r="AD60" s="231">
        <f t="shared" si="9"/>
        <v>0.54988639972876063</v>
      </c>
    </row>
    <row r="61" spans="1:30" s="155" customFormat="1" ht="20.100000000000001" customHeight="1" x14ac:dyDescent="0.25">
      <c r="A61" s="149"/>
      <c r="B61" s="150">
        <v>718</v>
      </c>
      <c r="C61" s="61">
        <v>7</v>
      </c>
      <c r="D61" s="151" t="s">
        <v>68</v>
      </c>
      <c r="E61" s="228">
        <v>258</v>
      </c>
      <c r="F61" s="228">
        <v>8</v>
      </c>
      <c r="G61" s="228">
        <v>0</v>
      </c>
      <c r="H61" s="228">
        <v>953</v>
      </c>
      <c r="I61" s="228">
        <v>953</v>
      </c>
      <c r="J61" s="169"/>
      <c r="K61" s="229">
        <v>284.23</v>
      </c>
      <c r="L61" s="230">
        <f t="shared" si="5"/>
        <v>298.24763903462747</v>
      </c>
      <c r="M61" s="169"/>
      <c r="N61" s="229">
        <v>61.07</v>
      </c>
      <c r="O61" s="230">
        <f t="shared" si="6"/>
        <v>64.081846799580276</v>
      </c>
      <c r="P61" s="169"/>
      <c r="Q61" s="229">
        <v>223.16</v>
      </c>
      <c r="R61" s="230">
        <f t="shared" si="7"/>
        <v>234.16579223504721</v>
      </c>
      <c r="S61" s="169">
        <v>2</v>
      </c>
      <c r="T61" s="153">
        <v>8.5966923202881934E-2</v>
      </c>
      <c r="U61" s="153">
        <v>0</v>
      </c>
      <c r="V61" s="153">
        <v>0</v>
      </c>
      <c r="W61" s="153">
        <v>0.91403307679711809</v>
      </c>
      <c r="X61" s="153">
        <v>0</v>
      </c>
      <c r="Y61" s="153">
        <v>0</v>
      </c>
      <c r="Z61" s="210">
        <f t="shared" si="8"/>
        <v>0.21486120395454383</v>
      </c>
      <c r="AA61" s="153">
        <v>0</v>
      </c>
      <c r="AB61" s="153">
        <v>0</v>
      </c>
      <c r="AC61" s="153">
        <v>1</v>
      </c>
      <c r="AD61" s="231">
        <f t="shared" si="9"/>
        <v>0.78513879604545611</v>
      </c>
    </row>
    <row r="62" spans="1:30" s="155" customFormat="1" ht="20.100000000000001" customHeight="1" x14ac:dyDescent="0.25">
      <c r="A62" s="149"/>
      <c r="B62" s="150">
        <v>854</v>
      </c>
      <c r="C62" s="61">
        <v>7</v>
      </c>
      <c r="D62" s="151" t="s">
        <v>155</v>
      </c>
      <c r="E62" s="228">
        <v>5365</v>
      </c>
      <c r="F62" s="228">
        <v>360</v>
      </c>
      <c r="G62" s="228">
        <v>0</v>
      </c>
      <c r="H62" s="228">
        <v>13163</v>
      </c>
      <c r="I62" s="228">
        <v>13163</v>
      </c>
      <c r="J62" s="169"/>
      <c r="K62" s="229">
        <v>5720.79</v>
      </c>
      <c r="L62" s="230">
        <f t="shared" si="5"/>
        <v>434.61141077262022</v>
      </c>
      <c r="M62" s="169"/>
      <c r="N62" s="229">
        <v>2245.85</v>
      </c>
      <c r="O62" s="230">
        <f t="shared" si="6"/>
        <v>170.61840006077642</v>
      </c>
      <c r="P62" s="169"/>
      <c r="Q62" s="229">
        <v>3474.94</v>
      </c>
      <c r="R62" s="230">
        <f t="shared" si="7"/>
        <v>263.99301071184379</v>
      </c>
      <c r="S62" s="169"/>
      <c r="T62" s="153">
        <v>3.2295122114121604E-2</v>
      </c>
      <c r="U62" s="153">
        <v>0.35103412961684888</v>
      </c>
      <c r="V62" s="153">
        <v>0.10500256027784581</v>
      </c>
      <c r="W62" s="153">
        <v>0.42396865329385308</v>
      </c>
      <c r="X62" s="153">
        <v>7.6367522318943823E-2</v>
      </c>
      <c r="Y62" s="153">
        <v>1.1332012378386802E-2</v>
      </c>
      <c r="Z62" s="210">
        <f t="shared" si="8"/>
        <v>0.39257689934432133</v>
      </c>
      <c r="AA62" s="153">
        <v>0</v>
      </c>
      <c r="AB62" s="153">
        <v>0</v>
      </c>
      <c r="AC62" s="153">
        <v>1</v>
      </c>
      <c r="AD62" s="231">
        <f t="shared" si="9"/>
        <v>0.60742310065567873</v>
      </c>
    </row>
    <row r="63" spans="1:30" s="155" customFormat="1" ht="20.100000000000001" customHeight="1" x14ac:dyDescent="0.25">
      <c r="A63" s="149"/>
      <c r="B63" s="150">
        <v>967</v>
      </c>
      <c r="C63" s="61">
        <v>7</v>
      </c>
      <c r="D63" s="151" t="s">
        <v>135</v>
      </c>
      <c r="E63" s="228">
        <v>1078</v>
      </c>
      <c r="F63" s="228">
        <v>43</v>
      </c>
      <c r="G63" s="228">
        <v>16</v>
      </c>
      <c r="H63" s="228">
        <v>2178</v>
      </c>
      <c r="I63" s="228">
        <v>2185</v>
      </c>
      <c r="J63" s="169"/>
      <c r="K63" s="229">
        <v>793.85</v>
      </c>
      <c r="L63" s="230">
        <f t="shared" si="5"/>
        <v>363.31807780320366</v>
      </c>
      <c r="M63" s="169"/>
      <c r="N63" s="229">
        <v>253.33</v>
      </c>
      <c r="O63" s="230">
        <f t="shared" si="6"/>
        <v>115.94050343249428</v>
      </c>
      <c r="P63" s="169"/>
      <c r="Q63" s="229">
        <v>540.5200000000001</v>
      </c>
      <c r="R63" s="230">
        <f t="shared" si="7"/>
        <v>247.37757437070943</v>
      </c>
      <c r="S63" s="169"/>
      <c r="T63" s="153">
        <v>4.7369044329530652E-2</v>
      </c>
      <c r="U63" s="153">
        <v>0</v>
      </c>
      <c r="V63" s="153">
        <v>0</v>
      </c>
      <c r="W63" s="153">
        <v>0.9526309556704694</v>
      </c>
      <c r="X63" s="153">
        <v>0</v>
      </c>
      <c r="Y63" s="153">
        <v>0</v>
      </c>
      <c r="Z63" s="210">
        <f t="shared" si="8"/>
        <v>0.31911570195880834</v>
      </c>
      <c r="AA63" s="153">
        <v>0</v>
      </c>
      <c r="AB63" s="153">
        <v>9.6018648708650917E-3</v>
      </c>
      <c r="AC63" s="153">
        <v>0.99039813512913477</v>
      </c>
      <c r="AD63" s="231">
        <f t="shared" si="9"/>
        <v>0.68088429804119177</v>
      </c>
    </row>
    <row r="64" spans="1:30" s="155" customFormat="1" ht="20.100000000000001" customHeight="1" x14ac:dyDescent="0.25">
      <c r="A64" s="149"/>
      <c r="B64" s="150">
        <v>89</v>
      </c>
      <c r="C64" s="61">
        <v>4</v>
      </c>
      <c r="D64" s="151" t="s">
        <v>145</v>
      </c>
      <c r="E64" s="228">
        <v>46481</v>
      </c>
      <c r="F64" s="228">
        <v>2522</v>
      </c>
      <c r="G64" s="228">
        <v>22987</v>
      </c>
      <c r="H64" s="228">
        <v>61205</v>
      </c>
      <c r="I64" s="228">
        <v>70779</v>
      </c>
      <c r="J64" s="169"/>
      <c r="K64" s="229">
        <v>25925.63</v>
      </c>
      <c r="L64" s="230">
        <f t="shared" si="5"/>
        <v>366.28985998671925</v>
      </c>
      <c r="M64" s="169"/>
      <c r="N64" s="229">
        <v>11951.26</v>
      </c>
      <c r="O64" s="230">
        <f t="shared" si="6"/>
        <v>168.8531909182102</v>
      </c>
      <c r="P64" s="169"/>
      <c r="Q64" s="229">
        <v>13974.37</v>
      </c>
      <c r="R64" s="230">
        <f t="shared" si="7"/>
        <v>197.43666906850902</v>
      </c>
      <c r="S64" s="169"/>
      <c r="T64" s="153">
        <v>2.821794522083864E-2</v>
      </c>
      <c r="U64" s="153">
        <v>1.004078231081911E-3</v>
      </c>
      <c r="V64" s="153">
        <v>6.9612743760908896E-2</v>
      </c>
      <c r="W64" s="153">
        <v>0.64535622185443209</v>
      </c>
      <c r="X64" s="153">
        <v>0.23950445392368672</v>
      </c>
      <c r="Y64" s="153">
        <v>1.6304557009051767E-2</v>
      </c>
      <c r="Z64" s="210">
        <f t="shared" si="8"/>
        <v>0.46098243321377341</v>
      </c>
      <c r="AA64" s="153">
        <v>0</v>
      </c>
      <c r="AB64" s="153">
        <v>4.8488769082255584E-3</v>
      </c>
      <c r="AC64" s="153">
        <v>0.99515112309177445</v>
      </c>
      <c r="AD64" s="231">
        <f t="shared" si="9"/>
        <v>0.53901756678622659</v>
      </c>
    </row>
    <row r="65" spans="1:30" s="155" customFormat="1" ht="20.100000000000001" customHeight="1" x14ac:dyDescent="0.25">
      <c r="A65" s="149"/>
      <c r="B65" s="150">
        <v>357</v>
      </c>
      <c r="C65" s="61">
        <v>2</v>
      </c>
      <c r="D65" s="151" t="s">
        <v>69</v>
      </c>
      <c r="E65" s="228">
        <v>167298</v>
      </c>
      <c r="F65" s="228">
        <v>31693</v>
      </c>
      <c r="G65" s="228">
        <v>0</v>
      </c>
      <c r="H65" s="228">
        <v>458986</v>
      </c>
      <c r="I65" s="228">
        <v>458986</v>
      </c>
      <c r="J65" s="169"/>
      <c r="K65" s="229">
        <v>201273.28</v>
      </c>
      <c r="L65" s="230">
        <f t="shared" si="5"/>
        <v>438.51725324955447</v>
      </c>
      <c r="M65" s="169"/>
      <c r="N65" s="229">
        <v>113720.4</v>
      </c>
      <c r="O65" s="230">
        <f t="shared" si="6"/>
        <v>247.76441982979873</v>
      </c>
      <c r="P65" s="169"/>
      <c r="Q65" s="229">
        <v>87552.87999999999</v>
      </c>
      <c r="R65" s="230">
        <f t="shared" si="7"/>
        <v>190.75283341975569</v>
      </c>
      <c r="S65" s="169">
        <v>1</v>
      </c>
      <c r="T65" s="153">
        <v>2.2238841931614736E-2</v>
      </c>
      <c r="U65" s="153">
        <v>1.3336481405271175E-2</v>
      </c>
      <c r="V65" s="153">
        <v>9.3452801784024681E-2</v>
      </c>
      <c r="W65" s="153">
        <v>0.45479940274568154</v>
      </c>
      <c r="X65" s="153">
        <v>0.4078541756800011</v>
      </c>
      <c r="Y65" s="153">
        <v>8.3182964534067767E-3</v>
      </c>
      <c r="Z65" s="210">
        <f t="shared" si="8"/>
        <v>0.56500495247059124</v>
      </c>
      <c r="AA65" s="153">
        <v>0</v>
      </c>
      <c r="AB65" s="153">
        <v>1.3805371108294784E-3</v>
      </c>
      <c r="AC65" s="153">
        <v>0.99861946288917058</v>
      </c>
      <c r="AD65" s="231">
        <f t="shared" si="9"/>
        <v>0.43499504752940871</v>
      </c>
    </row>
    <row r="66" spans="1:30" s="155" customFormat="1" ht="20.100000000000001" customHeight="1" x14ac:dyDescent="0.25">
      <c r="A66" s="149"/>
      <c r="B66" s="150">
        <v>866</v>
      </c>
      <c r="C66" s="61">
        <v>8</v>
      </c>
      <c r="D66" s="151" t="s">
        <v>156</v>
      </c>
      <c r="E66" s="228">
        <v>1306</v>
      </c>
      <c r="F66" s="228">
        <v>0</v>
      </c>
      <c r="G66" s="228">
        <v>505</v>
      </c>
      <c r="H66" s="228">
        <v>1707</v>
      </c>
      <c r="I66" s="228">
        <v>1917</v>
      </c>
      <c r="J66" s="169"/>
      <c r="K66" s="229">
        <v>560.05999999999995</v>
      </c>
      <c r="L66" s="230">
        <f t="shared" si="5"/>
        <v>292.15440792905582</v>
      </c>
      <c r="M66" s="169"/>
      <c r="N66" s="229">
        <v>164.65</v>
      </c>
      <c r="O66" s="230">
        <f t="shared" si="6"/>
        <v>85.889410537297863</v>
      </c>
      <c r="P66" s="169"/>
      <c r="Q66" s="229">
        <v>395.41</v>
      </c>
      <c r="R66" s="230">
        <f t="shared" si="7"/>
        <v>206.26499739175796</v>
      </c>
      <c r="S66" s="169"/>
      <c r="T66" s="153">
        <v>5.7151533556027936E-2</v>
      </c>
      <c r="U66" s="153">
        <v>0</v>
      </c>
      <c r="V66" s="153">
        <v>0</v>
      </c>
      <c r="W66" s="153">
        <v>0.94284846644397213</v>
      </c>
      <c r="X66" s="153">
        <v>0</v>
      </c>
      <c r="Y66" s="153">
        <v>0</v>
      </c>
      <c r="Z66" s="210">
        <f t="shared" si="8"/>
        <v>0.29398635860443528</v>
      </c>
      <c r="AA66" s="153">
        <v>0</v>
      </c>
      <c r="AB66" s="153">
        <v>0</v>
      </c>
      <c r="AC66" s="153">
        <v>1</v>
      </c>
      <c r="AD66" s="231">
        <f t="shared" si="9"/>
        <v>0.70601364139556488</v>
      </c>
    </row>
    <row r="67" spans="1:30" s="155" customFormat="1" ht="20.100000000000001" customHeight="1" x14ac:dyDescent="0.25">
      <c r="A67" s="149"/>
      <c r="B67" s="150">
        <v>988</v>
      </c>
      <c r="C67" s="61">
        <v>6</v>
      </c>
      <c r="D67" s="151" t="s">
        <v>119</v>
      </c>
      <c r="E67" s="228">
        <v>816</v>
      </c>
      <c r="F67" s="228">
        <v>0</v>
      </c>
      <c r="G67" s="228">
        <v>0</v>
      </c>
      <c r="H67" s="228">
        <v>2748</v>
      </c>
      <c r="I67" s="228">
        <v>2748</v>
      </c>
      <c r="J67" s="169"/>
      <c r="K67" s="229">
        <v>920.37</v>
      </c>
      <c r="L67" s="230">
        <f t="shared" si="5"/>
        <v>334.92358078602621</v>
      </c>
      <c r="M67" s="169"/>
      <c r="N67" s="229">
        <v>196.04</v>
      </c>
      <c r="O67" s="230">
        <f t="shared" si="6"/>
        <v>71.339155749636106</v>
      </c>
      <c r="P67" s="169"/>
      <c r="Q67" s="229">
        <v>724.33</v>
      </c>
      <c r="R67" s="230">
        <f t="shared" si="7"/>
        <v>263.58442503639009</v>
      </c>
      <c r="S67" s="169">
        <v>3</v>
      </c>
      <c r="T67" s="153">
        <v>7.7229136910834523E-2</v>
      </c>
      <c r="U67" s="153">
        <v>0</v>
      </c>
      <c r="V67" s="153">
        <v>1.0201999591920016E-2</v>
      </c>
      <c r="W67" s="153">
        <v>0.91256886349724553</v>
      </c>
      <c r="X67" s="153">
        <v>0</v>
      </c>
      <c r="Y67" s="153">
        <v>0</v>
      </c>
      <c r="Z67" s="210">
        <f t="shared" si="8"/>
        <v>0.21300129295826678</v>
      </c>
      <c r="AA67" s="153">
        <v>0</v>
      </c>
      <c r="AB67" s="153">
        <v>0</v>
      </c>
      <c r="AC67" s="153">
        <v>1</v>
      </c>
      <c r="AD67" s="231">
        <f t="shared" si="9"/>
        <v>0.78699870704173325</v>
      </c>
    </row>
    <row r="68" spans="1:30" s="155" customFormat="1" ht="20.100000000000001" customHeight="1" x14ac:dyDescent="0.25">
      <c r="A68" s="149"/>
      <c r="B68" s="150">
        <v>143</v>
      </c>
      <c r="C68" s="61">
        <v>4</v>
      </c>
      <c r="D68" s="151" t="s">
        <v>70</v>
      </c>
      <c r="E68" s="228">
        <v>17161</v>
      </c>
      <c r="F68" s="228">
        <v>5456</v>
      </c>
      <c r="G68" s="228">
        <v>169</v>
      </c>
      <c r="H68" s="228">
        <v>51553</v>
      </c>
      <c r="I68" s="228">
        <v>51623</v>
      </c>
      <c r="J68" s="169"/>
      <c r="K68" s="229">
        <v>20143.05</v>
      </c>
      <c r="L68" s="230">
        <f t="shared" si="5"/>
        <v>390.19526180191002</v>
      </c>
      <c r="M68" s="169"/>
      <c r="N68" s="229">
        <v>6391.93</v>
      </c>
      <c r="O68" s="230">
        <f t="shared" si="6"/>
        <v>123.81942157565426</v>
      </c>
      <c r="P68" s="169"/>
      <c r="Q68" s="229">
        <v>13751.119999999999</v>
      </c>
      <c r="R68" s="230">
        <f t="shared" si="7"/>
        <v>266.37584022625572</v>
      </c>
      <c r="S68" s="169"/>
      <c r="T68" s="153">
        <v>4.4440411581478517E-2</v>
      </c>
      <c r="U68" s="153">
        <v>2.3467090534470807E-2</v>
      </c>
      <c r="V68" s="153">
        <v>0.13038628395492441</v>
      </c>
      <c r="W68" s="153">
        <v>0.66840531732982045</v>
      </c>
      <c r="X68" s="153">
        <v>0.10119791674814962</v>
      </c>
      <c r="Y68" s="153">
        <v>3.2102979851156066E-2</v>
      </c>
      <c r="Z68" s="210">
        <f t="shared" si="8"/>
        <v>0.31732681992051853</v>
      </c>
      <c r="AA68" s="153">
        <v>0</v>
      </c>
      <c r="AB68" s="153">
        <v>1.6580467627364173E-3</v>
      </c>
      <c r="AC68" s="153">
        <v>0.9983419532372636</v>
      </c>
      <c r="AD68" s="231">
        <f t="shared" si="9"/>
        <v>0.68267318007948152</v>
      </c>
    </row>
    <row r="69" spans="1:30" s="155" customFormat="1" ht="20.100000000000001" customHeight="1" x14ac:dyDescent="0.25">
      <c r="A69" s="149"/>
      <c r="B69" s="150">
        <v>321</v>
      </c>
      <c r="C69" s="61">
        <v>7</v>
      </c>
      <c r="D69" s="151" t="s">
        <v>71</v>
      </c>
      <c r="E69" s="228">
        <v>4264</v>
      </c>
      <c r="F69" s="228">
        <v>459</v>
      </c>
      <c r="G69" s="228">
        <v>0</v>
      </c>
      <c r="H69" s="228">
        <v>11834</v>
      </c>
      <c r="I69" s="228">
        <v>11834</v>
      </c>
      <c r="J69" s="169"/>
      <c r="K69" s="229">
        <v>2609.91</v>
      </c>
      <c r="L69" s="230">
        <f t="shared" si="5"/>
        <v>220.5433496704411</v>
      </c>
      <c r="M69" s="169"/>
      <c r="N69" s="229">
        <v>601.5</v>
      </c>
      <c r="O69" s="230">
        <f t="shared" si="6"/>
        <v>50.828122359303698</v>
      </c>
      <c r="P69" s="169"/>
      <c r="Q69" s="229">
        <v>2008.41</v>
      </c>
      <c r="R69" s="230">
        <f t="shared" si="7"/>
        <v>169.7152273111374</v>
      </c>
      <c r="S69" s="169"/>
      <c r="T69" s="153">
        <v>0.10841230257689109</v>
      </c>
      <c r="U69" s="153">
        <v>0</v>
      </c>
      <c r="V69" s="153">
        <v>0</v>
      </c>
      <c r="W69" s="153">
        <v>0.88806317539484614</v>
      </c>
      <c r="X69" s="153">
        <v>3.5245220282626769E-3</v>
      </c>
      <c r="Y69" s="153">
        <v>0</v>
      </c>
      <c r="Z69" s="210">
        <f t="shared" si="8"/>
        <v>0.23046771727760729</v>
      </c>
      <c r="AA69" s="153">
        <v>0</v>
      </c>
      <c r="AB69" s="153">
        <v>1.4006104331286937E-2</v>
      </c>
      <c r="AC69" s="153">
        <v>0.98599389566871298</v>
      </c>
      <c r="AD69" s="231">
        <f t="shared" si="9"/>
        <v>0.76953228272239282</v>
      </c>
    </row>
    <row r="70" spans="1:30" s="155" customFormat="1" ht="20.100000000000001" customHeight="1" x14ac:dyDescent="0.25">
      <c r="A70" s="149"/>
      <c r="B70" s="150">
        <v>630</v>
      </c>
      <c r="C70" s="61">
        <v>9</v>
      </c>
      <c r="D70" s="151" t="s">
        <v>72</v>
      </c>
      <c r="E70" s="228">
        <v>3553</v>
      </c>
      <c r="F70" s="228">
        <v>0</v>
      </c>
      <c r="G70" s="228">
        <v>2579</v>
      </c>
      <c r="H70" s="228">
        <v>1898</v>
      </c>
      <c r="I70" s="228">
        <v>2972</v>
      </c>
      <c r="J70" s="169"/>
      <c r="K70" s="229">
        <v>2103.6362567295682</v>
      </c>
      <c r="L70" s="230">
        <f t="shared" si="5"/>
        <v>707.81839055503644</v>
      </c>
      <c r="M70" s="169"/>
      <c r="N70" s="229">
        <v>1588.1670053836544</v>
      </c>
      <c r="O70" s="230">
        <f t="shared" si="6"/>
        <v>534.37651594335614</v>
      </c>
      <c r="P70" s="169">
        <v>6</v>
      </c>
      <c r="Q70" s="229">
        <v>515.46925134591368</v>
      </c>
      <c r="R70" s="230">
        <f t="shared" si="7"/>
        <v>173.44187461168025</v>
      </c>
      <c r="S70" s="169"/>
      <c r="T70" s="153">
        <v>6.5862091105923538E-3</v>
      </c>
      <c r="U70" s="153">
        <v>0</v>
      </c>
      <c r="V70" s="153">
        <v>0.77603299641795009</v>
      </c>
      <c r="W70" s="153">
        <v>0.21738079447145761</v>
      </c>
      <c r="X70" s="153">
        <v>0</v>
      </c>
      <c r="Y70" s="153">
        <v>0</v>
      </c>
      <c r="Z70" s="210">
        <f t="shared" si="8"/>
        <v>0.75496274619867443</v>
      </c>
      <c r="AA70" s="153">
        <v>0</v>
      </c>
      <c r="AB70" s="153">
        <v>2.1591976574624121E-2</v>
      </c>
      <c r="AC70" s="153">
        <v>0.97840802342537592</v>
      </c>
      <c r="AD70" s="231">
        <f t="shared" si="9"/>
        <v>0.24503725380132557</v>
      </c>
    </row>
    <row r="71" spans="1:30" s="155" customFormat="1" ht="20.100000000000001" customHeight="1" x14ac:dyDescent="0.25">
      <c r="A71" s="149"/>
      <c r="B71" s="150">
        <v>236</v>
      </c>
      <c r="C71" s="61">
        <v>7</v>
      </c>
      <c r="D71" s="151" t="s">
        <v>136</v>
      </c>
      <c r="E71" s="228">
        <v>6065</v>
      </c>
      <c r="F71" s="228">
        <v>11</v>
      </c>
      <c r="G71" s="228">
        <v>97</v>
      </c>
      <c r="H71" s="228">
        <v>16451</v>
      </c>
      <c r="I71" s="228">
        <v>16491</v>
      </c>
      <c r="J71" s="169"/>
      <c r="K71" s="229">
        <v>6126.75</v>
      </c>
      <c r="L71" s="230">
        <f t="shared" ref="L71:L102" si="10">K71*1000/I71</f>
        <v>371.52082954338732</v>
      </c>
      <c r="M71" s="169"/>
      <c r="N71" s="229">
        <v>1619.5</v>
      </c>
      <c r="O71" s="230">
        <f t="shared" ref="O71:O102" si="11">N71*1000/I71</f>
        <v>98.205081559638586</v>
      </c>
      <c r="P71" s="169"/>
      <c r="Q71" s="229">
        <v>4507.25</v>
      </c>
      <c r="R71" s="230">
        <f t="shared" ref="R71:R102" si="12">Q71*1000/I71</f>
        <v>273.31574798374874</v>
      </c>
      <c r="S71" s="169"/>
      <c r="T71" s="153">
        <v>5.5974066069774626E-2</v>
      </c>
      <c r="U71" s="153">
        <v>0</v>
      </c>
      <c r="V71" s="153">
        <v>2.1883297313985795E-2</v>
      </c>
      <c r="W71" s="153">
        <v>0.81680148193887003</v>
      </c>
      <c r="X71" s="153">
        <v>0.10534115467736956</v>
      </c>
      <c r="Y71" s="153">
        <v>0</v>
      </c>
      <c r="Z71" s="210">
        <f t="shared" ref="Z71:Z102" si="13">N71/K71</f>
        <v>0.26433263965397641</v>
      </c>
      <c r="AA71" s="153">
        <v>0</v>
      </c>
      <c r="AB71" s="153">
        <v>4.4372954684120029E-5</v>
      </c>
      <c r="AC71" s="153">
        <v>0.99995562704531593</v>
      </c>
      <c r="AD71" s="231">
        <f t="shared" ref="AD71:AD102" si="14">Q71/K71</f>
        <v>0.73566736034602354</v>
      </c>
    </row>
    <row r="72" spans="1:30" s="155" customFormat="1" ht="20.100000000000001" customHeight="1" x14ac:dyDescent="0.25">
      <c r="A72" s="149"/>
      <c r="B72" s="150">
        <v>39</v>
      </c>
      <c r="C72" s="61">
        <v>7</v>
      </c>
      <c r="D72" s="151" t="s">
        <v>73</v>
      </c>
      <c r="E72" s="228">
        <v>2301</v>
      </c>
      <c r="F72" s="228">
        <v>0</v>
      </c>
      <c r="G72" s="228">
        <v>0</v>
      </c>
      <c r="H72" s="228">
        <v>4712</v>
      </c>
      <c r="I72" s="228">
        <v>4712</v>
      </c>
      <c r="J72" s="169"/>
      <c r="K72" s="229">
        <v>2556.61</v>
      </c>
      <c r="L72" s="230">
        <f t="shared" si="10"/>
        <v>542.57427843803055</v>
      </c>
      <c r="M72" s="169"/>
      <c r="N72" s="229">
        <v>1430.76</v>
      </c>
      <c r="O72" s="230">
        <f t="shared" si="11"/>
        <v>303.64176570458403</v>
      </c>
      <c r="P72" s="169"/>
      <c r="Q72" s="229">
        <v>1125.8499999999999</v>
      </c>
      <c r="R72" s="230">
        <f t="shared" si="12"/>
        <v>238.93251273344652</v>
      </c>
      <c r="S72" s="169"/>
      <c r="T72" s="153">
        <v>1.8144203080880092E-2</v>
      </c>
      <c r="U72" s="153">
        <v>0</v>
      </c>
      <c r="V72" s="153">
        <v>1.0700606670580671E-2</v>
      </c>
      <c r="W72" s="153">
        <v>0.90843328021471104</v>
      </c>
      <c r="X72" s="153">
        <v>6.2721910033828168E-2</v>
      </c>
      <c r="Y72" s="153">
        <v>0</v>
      </c>
      <c r="Z72" s="210">
        <f t="shared" si="13"/>
        <v>0.55963169978995619</v>
      </c>
      <c r="AA72" s="153">
        <v>0</v>
      </c>
      <c r="AB72" s="153">
        <v>0</v>
      </c>
      <c r="AC72" s="153">
        <v>1</v>
      </c>
      <c r="AD72" s="231">
        <f t="shared" si="14"/>
        <v>0.44036830021004369</v>
      </c>
    </row>
    <row r="73" spans="1:30" s="155" customFormat="1" ht="20.100000000000001" customHeight="1" x14ac:dyDescent="0.25">
      <c r="A73" s="149"/>
      <c r="B73" s="150">
        <v>420</v>
      </c>
      <c r="C73" s="61">
        <v>9</v>
      </c>
      <c r="D73" s="151" t="s">
        <v>74</v>
      </c>
      <c r="E73" s="228">
        <v>5129</v>
      </c>
      <c r="F73" s="228">
        <v>0</v>
      </c>
      <c r="G73" s="228">
        <v>3196</v>
      </c>
      <c r="H73" s="228">
        <v>3999</v>
      </c>
      <c r="I73" s="228">
        <v>5330</v>
      </c>
      <c r="J73" s="169"/>
      <c r="K73" s="229">
        <v>3726.77</v>
      </c>
      <c r="L73" s="230">
        <f t="shared" si="10"/>
        <v>699.20637898686675</v>
      </c>
      <c r="M73" s="169"/>
      <c r="N73" s="229">
        <v>1560.31</v>
      </c>
      <c r="O73" s="230">
        <f t="shared" si="11"/>
        <v>292.74108818011257</v>
      </c>
      <c r="P73" s="169"/>
      <c r="Q73" s="229">
        <v>2166.46</v>
      </c>
      <c r="R73" s="230">
        <f t="shared" si="12"/>
        <v>406.46529080675424</v>
      </c>
      <c r="S73" s="169"/>
      <c r="T73" s="153">
        <v>1.4118989175228001E-2</v>
      </c>
      <c r="U73" s="153">
        <v>1.5093154565438921E-2</v>
      </c>
      <c r="V73" s="153">
        <v>0.24381693381443431</v>
      </c>
      <c r="W73" s="153">
        <v>0.41000185860502081</v>
      </c>
      <c r="X73" s="153">
        <v>0.30671469131134199</v>
      </c>
      <c r="Y73" s="153">
        <v>1.0254372528535996E-2</v>
      </c>
      <c r="Z73" s="210">
        <f t="shared" si="13"/>
        <v>0.41867622633003915</v>
      </c>
      <c r="AA73" s="153">
        <v>0</v>
      </c>
      <c r="AB73" s="153">
        <v>1.8463299576267273E-3</v>
      </c>
      <c r="AC73" s="153">
        <v>0.99815367004237332</v>
      </c>
      <c r="AD73" s="231">
        <f t="shared" si="14"/>
        <v>0.58132377366996091</v>
      </c>
    </row>
    <row r="74" spans="1:30" s="155" customFormat="1" ht="20.100000000000001" customHeight="1" x14ac:dyDescent="0.25">
      <c r="A74" s="149"/>
      <c r="B74" s="150">
        <v>12</v>
      </c>
      <c r="C74" s="61">
        <v>4</v>
      </c>
      <c r="D74" s="151" t="s">
        <v>75</v>
      </c>
      <c r="E74" s="228">
        <v>39681</v>
      </c>
      <c r="F74" s="228">
        <v>0</v>
      </c>
      <c r="G74" s="228">
        <v>2657</v>
      </c>
      <c r="H74" s="228">
        <v>88938</v>
      </c>
      <c r="I74" s="228">
        <v>90045</v>
      </c>
      <c r="J74" s="169"/>
      <c r="K74" s="229">
        <v>33267.360000000001</v>
      </c>
      <c r="L74" s="230">
        <f t="shared" si="10"/>
        <v>369.45260702981841</v>
      </c>
      <c r="M74" s="169"/>
      <c r="N74" s="229">
        <v>13620.45</v>
      </c>
      <c r="O74" s="230">
        <f t="shared" si="11"/>
        <v>151.26270198234215</v>
      </c>
      <c r="P74" s="169"/>
      <c r="Q74" s="229">
        <v>19646.91</v>
      </c>
      <c r="R74" s="230">
        <f t="shared" si="12"/>
        <v>218.18990504747626</v>
      </c>
      <c r="S74" s="169"/>
      <c r="T74" s="153">
        <v>3.5978987478387278E-2</v>
      </c>
      <c r="U74" s="153">
        <v>1.2606044587366789E-2</v>
      </c>
      <c r="V74" s="153">
        <v>0.10096215616958323</v>
      </c>
      <c r="W74" s="153">
        <v>0.55046272333146118</v>
      </c>
      <c r="X74" s="153">
        <v>0.28486870844942713</v>
      </c>
      <c r="Y74" s="153">
        <v>1.5121379983774398E-2</v>
      </c>
      <c r="Z74" s="210">
        <f t="shared" si="13"/>
        <v>0.40942383164759694</v>
      </c>
      <c r="AA74" s="153">
        <v>0</v>
      </c>
      <c r="AB74" s="153">
        <v>3.310444237796173E-3</v>
      </c>
      <c r="AC74" s="153">
        <v>0.99668955576220375</v>
      </c>
      <c r="AD74" s="231">
        <f t="shared" si="14"/>
        <v>0.59057616835240301</v>
      </c>
    </row>
    <row r="75" spans="1:30" s="155" customFormat="1" ht="20.100000000000001" customHeight="1" x14ac:dyDescent="0.25">
      <c r="A75" s="149"/>
      <c r="B75" s="150">
        <v>100</v>
      </c>
      <c r="C75" s="61">
        <v>9</v>
      </c>
      <c r="D75" s="151" t="s">
        <v>76</v>
      </c>
      <c r="E75" s="228">
        <v>468</v>
      </c>
      <c r="F75" s="228">
        <v>16</v>
      </c>
      <c r="G75" s="228">
        <v>484</v>
      </c>
      <c r="H75" s="228">
        <v>2170</v>
      </c>
      <c r="I75" s="228">
        <v>2372</v>
      </c>
      <c r="J75" s="169"/>
      <c r="K75" s="229">
        <v>1010.52</v>
      </c>
      <c r="L75" s="230">
        <f t="shared" si="10"/>
        <v>426.02023608768974</v>
      </c>
      <c r="M75" s="169"/>
      <c r="N75" s="229">
        <v>62.14</v>
      </c>
      <c r="O75" s="230">
        <f t="shared" si="11"/>
        <v>26.197301854974704</v>
      </c>
      <c r="P75" s="169"/>
      <c r="Q75" s="229">
        <v>948.38</v>
      </c>
      <c r="R75" s="230">
        <f t="shared" si="12"/>
        <v>399.822934232715</v>
      </c>
      <c r="S75" s="169"/>
      <c r="T75" s="153">
        <v>0.19246861924686193</v>
      </c>
      <c r="U75" s="153">
        <v>0</v>
      </c>
      <c r="V75" s="153">
        <v>0</v>
      </c>
      <c r="W75" s="153">
        <v>0.80753138075313802</v>
      </c>
      <c r="X75" s="153">
        <v>0</v>
      </c>
      <c r="Y75" s="153">
        <v>0</v>
      </c>
      <c r="Z75" s="210">
        <f t="shared" si="13"/>
        <v>6.1493092665162494E-2</v>
      </c>
      <c r="AA75" s="153">
        <v>0</v>
      </c>
      <c r="AB75" s="153">
        <v>0</v>
      </c>
      <c r="AC75" s="153">
        <v>1</v>
      </c>
      <c r="AD75" s="231">
        <f t="shared" si="14"/>
        <v>0.93850690733483755</v>
      </c>
    </row>
    <row r="76" spans="1:30" s="155" customFormat="1" ht="20.100000000000001" customHeight="1" x14ac:dyDescent="0.25">
      <c r="A76" s="149"/>
      <c r="B76" s="150">
        <v>56</v>
      </c>
      <c r="C76" s="61">
        <v>5</v>
      </c>
      <c r="D76" s="151" t="s">
        <v>77</v>
      </c>
      <c r="E76" s="228">
        <v>11562</v>
      </c>
      <c r="F76" s="228">
        <v>2040</v>
      </c>
      <c r="G76" s="228">
        <v>40</v>
      </c>
      <c r="H76" s="228">
        <v>31128</v>
      </c>
      <c r="I76" s="228">
        <v>31145</v>
      </c>
      <c r="J76" s="169"/>
      <c r="K76" s="229">
        <v>13468.880335350445</v>
      </c>
      <c r="L76" s="230">
        <f t="shared" si="10"/>
        <v>432.4572270139812</v>
      </c>
      <c r="M76" s="169"/>
      <c r="N76" s="229">
        <v>8526.5002850478777</v>
      </c>
      <c r="O76" s="230">
        <f t="shared" si="11"/>
        <v>273.76786916191611</v>
      </c>
      <c r="P76" s="169">
        <v>5</v>
      </c>
      <c r="Q76" s="229">
        <v>4942.3800503025659</v>
      </c>
      <c r="R76" s="230">
        <f t="shared" si="12"/>
        <v>158.68935785206506</v>
      </c>
      <c r="S76" s="169"/>
      <c r="T76" s="153">
        <v>2.0116107930093958E-2</v>
      </c>
      <c r="U76" s="153">
        <v>0</v>
      </c>
      <c r="V76" s="153">
        <v>0.13205066115747838</v>
      </c>
      <c r="W76" s="153">
        <v>0.42500790228726903</v>
      </c>
      <c r="X76" s="153">
        <v>0.41509061944844639</v>
      </c>
      <c r="Y76" s="153">
        <v>7.7347091767123169E-3</v>
      </c>
      <c r="Z76" s="210">
        <f t="shared" si="13"/>
        <v>0.63305189984272203</v>
      </c>
      <c r="AA76" s="153">
        <v>0</v>
      </c>
      <c r="AB76" s="153">
        <v>3.0248584382103071E-3</v>
      </c>
      <c r="AC76" s="153">
        <v>0.99697514156178968</v>
      </c>
      <c r="AD76" s="231">
        <f t="shared" si="14"/>
        <v>0.36694810015727791</v>
      </c>
    </row>
    <row r="77" spans="1:30" s="155" customFormat="1" ht="20.100000000000001" customHeight="1" x14ac:dyDescent="0.25">
      <c r="A77" s="149"/>
      <c r="B77" s="150">
        <v>239</v>
      </c>
      <c r="C77" s="61">
        <v>7</v>
      </c>
      <c r="D77" s="151" t="s">
        <v>120</v>
      </c>
      <c r="E77" s="228">
        <v>17556</v>
      </c>
      <c r="F77" s="228">
        <v>1636</v>
      </c>
      <c r="G77" s="228">
        <v>686</v>
      </c>
      <c r="H77" s="228">
        <v>37973</v>
      </c>
      <c r="I77" s="228">
        <v>38259</v>
      </c>
      <c r="J77" s="169"/>
      <c r="K77" s="229">
        <v>19264.523416888107</v>
      </c>
      <c r="L77" s="230">
        <f t="shared" si="10"/>
        <v>503.52919357244326</v>
      </c>
      <c r="M77" s="169"/>
      <c r="N77" s="229">
        <v>8380.058904354888</v>
      </c>
      <c r="O77" s="230">
        <f t="shared" si="11"/>
        <v>219.03496966347495</v>
      </c>
      <c r="P77" s="169">
        <v>5</v>
      </c>
      <c r="Q77" s="229">
        <v>10884.464512533217</v>
      </c>
      <c r="R77" s="230">
        <f t="shared" si="12"/>
        <v>284.49422390896831</v>
      </c>
      <c r="S77" s="169"/>
      <c r="T77" s="153">
        <v>2.4967604928322028E-2</v>
      </c>
      <c r="U77" s="153">
        <v>0</v>
      </c>
      <c r="V77" s="153">
        <v>5.9351611447686886E-2</v>
      </c>
      <c r="W77" s="153">
        <v>0.48692378497238265</v>
      </c>
      <c r="X77" s="153">
        <v>0.41495160643176637</v>
      </c>
      <c r="Y77" s="153">
        <v>1.3805392219842161E-2</v>
      </c>
      <c r="Z77" s="210">
        <f t="shared" si="13"/>
        <v>0.4349995441365847</v>
      </c>
      <c r="AA77" s="153">
        <v>0</v>
      </c>
      <c r="AB77" s="153">
        <v>1.4497727455337543E-3</v>
      </c>
      <c r="AC77" s="153">
        <v>0.99855022725446618</v>
      </c>
      <c r="AD77" s="231">
        <f t="shared" si="14"/>
        <v>0.56500045586341519</v>
      </c>
    </row>
    <row r="78" spans="1:30" s="155" customFormat="1" ht="20.100000000000001" customHeight="1" x14ac:dyDescent="0.25">
      <c r="A78" s="149"/>
      <c r="B78" s="150">
        <v>441</v>
      </c>
      <c r="C78" s="61">
        <v>2</v>
      </c>
      <c r="D78" s="151" t="s">
        <v>78</v>
      </c>
      <c r="E78" s="228">
        <v>288815</v>
      </c>
      <c r="F78" s="228">
        <v>119871</v>
      </c>
      <c r="G78" s="228">
        <v>26</v>
      </c>
      <c r="H78" s="228">
        <v>979173</v>
      </c>
      <c r="I78" s="228">
        <v>979184</v>
      </c>
      <c r="J78" s="169"/>
      <c r="K78" s="229">
        <v>354217.49</v>
      </c>
      <c r="L78" s="230">
        <f t="shared" si="10"/>
        <v>361.74762863772281</v>
      </c>
      <c r="M78" s="169"/>
      <c r="N78" s="229">
        <v>146821.44</v>
      </c>
      <c r="O78" s="230">
        <f t="shared" si="11"/>
        <v>149.94264612166864</v>
      </c>
      <c r="P78" s="169"/>
      <c r="Q78" s="229">
        <v>207396.05000000002</v>
      </c>
      <c r="R78" s="230">
        <f t="shared" si="12"/>
        <v>211.80498251605422</v>
      </c>
      <c r="S78" s="169"/>
      <c r="T78" s="153">
        <v>3.6746949219405557E-2</v>
      </c>
      <c r="U78" s="153">
        <v>0</v>
      </c>
      <c r="V78" s="153">
        <v>5.5573150624322984E-2</v>
      </c>
      <c r="W78" s="153">
        <v>0.45900966507343888</v>
      </c>
      <c r="X78" s="153">
        <v>0.44551708524313616</v>
      </c>
      <c r="Y78" s="153">
        <v>3.1531498396964366E-3</v>
      </c>
      <c r="Z78" s="210">
        <f t="shared" si="13"/>
        <v>0.41449517357259802</v>
      </c>
      <c r="AA78" s="153">
        <v>0</v>
      </c>
      <c r="AB78" s="153">
        <v>7.8309109551507846E-4</v>
      </c>
      <c r="AC78" s="153">
        <v>0.99921690890448489</v>
      </c>
      <c r="AD78" s="231">
        <f t="shared" si="14"/>
        <v>0.58550482642740209</v>
      </c>
    </row>
    <row r="79" spans="1:30" s="155" customFormat="1" ht="20.100000000000001" customHeight="1" x14ac:dyDescent="0.25">
      <c r="A79" s="149"/>
      <c r="B79" s="150">
        <v>878</v>
      </c>
      <c r="C79" s="61">
        <v>4</v>
      </c>
      <c r="D79" s="151" t="s">
        <v>157</v>
      </c>
      <c r="E79" s="228">
        <v>43631</v>
      </c>
      <c r="F79" s="228">
        <v>3406</v>
      </c>
      <c r="G79" s="228">
        <v>0</v>
      </c>
      <c r="H79" s="228">
        <v>110862</v>
      </c>
      <c r="I79" s="228">
        <v>110862</v>
      </c>
      <c r="J79" s="169"/>
      <c r="K79" s="229">
        <v>40383.360252612649</v>
      </c>
      <c r="L79" s="230">
        <f t="shared" si="10"/>
        <v>364.26692872772139</v>
      </c>
      <c r="M79" s="169"/>
      <c r="N79" s="229">
        <v>20454.196714720754</v>
      </c>
      <c r="O79" s="230">
        <f t="shared" si="11"/>
        <v>184.50142262200535</v>
      </c>
      <c r="P79" s="169">
        <v>5</v>
      </c>
      <c r="Q79" s="229">
        <v>19929.163537891898</v>
      </c>
      <c r="R79" s="230">
        <f t="shared" si="12"/>
        <v>179.7655061057161</v>
      </c>
      <c r="S79" s="169">
        <v>1</v>
      </c>
      <c r="T79" s="153">
        <v>2.9864286949014E-2</v>
      </c>
      <c r="U79" s="153">
        <v>0</v>
      </c>
      <c r="V79" s="153">
        <v>8.5782395880509871E-2</v>
      </c>
      <c r="W79" s="153">
        <v>0.51661036350526079</v>
      </c>
      <c r="X79" s="153">
        <v>0.36082016896851338</v>
      </c>
      <c r="Y79" s="153">
        <v>6.9227846967019431E-3</v>
      </c>
      <c r="Z79" s="210">
        <f t="shared" si="13"/>
        <v>0.5065006127962679</v>
      </c>
      <c r="AA79" s="153">
        <v>0</v>
      </c>
      <c r="AB79" s="153">
        <v>4.736776825606079E-3</v>
      </c>
      <c r="AC79" s="153">
        <v>0.99526322317439386</v>
      </c>
      <c r="AD79" s="231">
        <f t="shared" si="14"/>
        <v>0.49349938720373221</v>
      </c>
    </row>
    <row r="80" spans="1:30" s="155" customFormat="1" ht="20.100000000000001" customHeight="1" x14ac:dyDescent="0.25">
      <c r="A80" s="149"/>
      <c r="B80" s="150">
        <v>270</v>
      </c>
      <c r="C80" s="61">
        <v>1</v>
      </c>
      <c r="D80" s="151" t="s">
        <v>79</v>
      </c>
      <c r="E80" s="228">
        <v>338568</v>
      </c>
      <c r="F80" s="228">
        <v>100758</v>
      </c>
      <c r="G80" s="228">
        <v>0</v>
      </c>
      <c r="H80" s="228">
        <v>1421000</v>
      </c>
      <c r="I80" s="228">
        <v>1421000</v>
      </c>
      <c r="J80" s="169"/>
      <c r="K80" s="229">
        <v>511995.41</v>
      </c>
      <c r="L80" s="230">
        <f t="shared" si="10"/>
        <v>360.30641097818437</v>
      </c>
      <c r="M80" s="169"/>
      <c r="N80" s="229">
        <v>248696.71</v>
      </c>
      <c r="O80" s="230">
        <f t="shared" si="11"/>
        <v>175.01527797325826</v>
      </c>
      <c r="P80" s="169"/>
      <c r="Q80" s="229">
        <v>263298.7</v>
      </c>
      <c r="R80" s="230">
        <f t="shared" si="12"/>
        <v>185.29113300492611</v>
      </c>
      <c r="S80" s="169"/>
      <c r="T80" s="153">
        <v>3.1482965737664965E-2</v>
      </c>
      <c r="U80" s="153">
        <v>4.2335903840464966E-3</v>
      </c>
      <c r="V80" s="153">
        <v>6.7448540030947732E-2</v>
      </c>
      <c r="W80" s="153">
        <v>0.46148881503096684</v>
      </c>
      <c r="X80" s="153">
        <v>0.43004485262390485</v>
      </c>
      <c r="Y80" s="153">
        <v>5.3012361924691326E-3</v>
      </c>
      <c r="Z80" s="210">
        <f t="shared" si="13"/>
        <v>0.48574011630299579</v>
      </c>
      <c r="AA80" s="153">
        <v>0</v>
      </c>
      <c r="AB80" s="153">
        <v>1.4123123281656917E-3</v>
      </c>
      <c r="AC80" s="153">
        <v>0.99858768767183437</v>
      </c>
      <c r="AD80" s="231">
        <f t="shared" si="14"/>
        <v>0.51425988369700426</v>
      </c>
    </row>
    <row r="81" spans="1:30" s="155" customFormat="1" ht="20.100000000000001" customHeight="1" x14ac:dyDescent="0.25">
      <c r="A81" s="149"/>
      <c r="B81" s="150">
        <v>293</v>
      </c>
      <c r="C81" s="61">
        <v>3</v>
      </c>
      <c r="D81" s="151" t="s">
        <v>80</v>
      </c>
      <c r="E81" s="228">
        <v>26634</v>
      </c>
      <c r="F81" s="228">
        <v>7997</v>
      </c>
      <c r="G81" s="228">
        <v>0</v>
      </c>
      <c r="H81" s="228">
        <v>81496</v>
      </c>
      <c r="I81" s="228">
        <v>81496</v>
      </c>
      <c r="J81" s="169"/>
      <c r="K81" s="229">
        <v>36497.370000000003</v>
      </c>
      <c r="L81" s="230">
        <f t="shared" si="10"/>
        <v>447.84247079611271</v>
      </c>
      <c r="M81" s="169"/>
      <c r="N81" s="229">
        <v>20203.580000000002</v>
      </c>
      <c r="O81" s="230">
        <f t="shared" si="11"/>
        <v>247.90885442230294</v>
      </c>
      <c r="P81" s="169"/>
      <c r="Q81" s="229">
        <v>16293.789999999999</v>
      </c>
      <c r="R81" s="230">
        <f t="shared" si="12"/>
        <v>199.93361637380974</v>
      </c>
      <c r="S81" s="169">
        <v>1</v>
      </c>
      <c r="T81" s="153">
        <v>2.2225763948765517E-2</v>
      </c>
      <c r="U81" s="153">
        <v>2.5035167034753243E-3</v>
      </c>
      <c r="V81" s="153">
        <v>0.11326012518573442</v>
      </c>
      <c r="W81" s="153">
        <v>0.55168737421783653</v>
      </c>
      <c r="X81" s="153">
        <v>0.29806598632519582</v>
      </c>
      <c r="Y81" s="153">
        <v>1.2257233618992275E-2</v>
      </c>
      <c r="Z81" s="210">
        <f t="shared" si="13"/>
        <v>0.55356262656733901</v>
      </c>
      <c r="AA81" s="153">
        <v>0</v>
      </c>
      <c r="AB81" s="153">
        <v>5.2572176270836929E-3</v>
      </c>
      <c r="AC81" s="153">
        <v>0.99474278237291636</v>
      </c>
      <c r="AD81" s="231">
        <f t="shared" si="14"/>
        <v>0.44643737343266099</v>
      </c>
    </row>
    <row r="82" spans="1:30" s="155" customFormat="1" ht="20.100000000000001" customHeight="1" x14ac:dyDescent="0.25">
      <c r="A82" s="149"/>
      <c r="B82" s="150">
        <v>88</v>
      </c>
      <c r="C82" s="61">
        <v>4</v>
      </c>
      <c r="D82" s="151" t="s">
        <v>81</v>
      </c>
      <c r="E82" s="228">
        <v>35399</v>
      </c>
      <c r="F82" s="228">
        <v>398</v>
      </c>
      <c r="G82" s="228">
        <v>12382</v>
      </c>
      <c r="H82" s="228">
        <v>56619</v>
      </c>
      <c r="I82" s="228">
        <v>61776</v>
      </c>
      <c r="J82" s="169"/>
      <c r="K82" s="229">
        <v>26643.94</v>
      </c>
      <c r="L82" s="230">
        <f t="shared" si="10"/>
        <v>431.29921004921005</v>
      </c>
      <c r="M82" s="169"/>
      <c r="N82" s="229">
        <v>13066.84</v>
      </c>
      <c r="O82" s="230">
        <f t="shared" si="11"/>
        <v>211.51968401968401</v>
      </c>
      <c r="P82" s="169"/>
      <c r="Q82" s="229">
        <v>13577.1</v>
      </c>
      <c r="R82" s="230">
        <f t="shared" si="12"/>
        <v>219.77952602952604</v>
      </c>
      <c r="S82" s="169"/>
      <c r="T82" s="153">
        <v>2.3874938393674373E-2</v>
      </c>
      <c r="U82" s="153">
        <v>1.2155961196433109E-2</v>
      </c>
      <c r="V82" s="153">
        <v>0.15024520082896858</v>
      </c>
      <c r="W82" s="153">
        <v>0.6690661246330406</v>
      </c>
      <c r="X82" s="153">
        <v>0.13007965200461627</v>
      </c>
      <c r="Y82" s="153">
        <v>1.457812294326708E-2</v>
      </c>
      <c r="Z82" s="210">
        <f t="shared" si="13"/>
        <v>0.4904244642496568</v>
      </c>
      <c r="AA82" s="153">
        <v>0</v>
      </c>
      <c r="AB82" s="153">
        <v>2.2839928998092379E-3</v>
      </c>
      <c r="AC82" s="153">
        <v>0.9977160071001907</v>
      </c>
      <c r="AD82" s="231">
        <f t="shared" si="14"/>
        <v>0.50957553575034331</v>
      </c>
    </row>
    <row r="83" spans="1:30" s="155" customFormat="1" ht="20.100000000000001" customHeight="1" x14ac:dyDescent="0.25">
      <c r="A83" s="149"/>
      <c r="B83" s="150">
        <v>696</v>
      </c>
      <c r="C83" s="61">
        <v>5</v>
      </c>
      <c r="D83" s="151" t="s">
        <v>150</v>
      </c>
      <c r="E83" s="228">
        <v>2257</v>
      </c>
      <c r="F83" s="228">
        <v>164</v>
      </c>
      <c r="G83" s="228">
        <v>0</v>
      </c>
      <c r="H83" s="228">
        <v>5742</v>
      </c>
      <c r="I83" s="228">
        <v>5742</v>
      </c>
      <c r="J83" s="169"/>
      <c r="K83" s="229">
        <v>2166.67</v>
      </c>
      <c r="L83" s="230">
        <f t="shared" si="10"/>
        <v>377.33716475095787</v>
      </c>
      <c r="M83" s="169"/>
      <c r="N83" s="229">
        <v>621.12</v>
      </c>
      <c r="O83" s="230">
        <f t="shared" si="11"/>
        <v>108.17136886102404</v>
      </c>
      <c r="P83" s="169"/>
      <c r="Q83" s="229">
        <v>1545.55</v>
      </c>
      <c r="R83" s="230">
        <f t="shared" si="12"/>
        <v>269.1657958899338</v>
      </c>
      <c r="S83" s="169"/>
      <c r="T83" s="153">
        <v>5.094023699124163E-2</v>
      </c>
      <c r="U83" s="153">
        <v>0</v>
      </c>
      <c r="V83" s="153">
        <v>4.5289155074703762E-2</v>
      </c>
      <c r="W83" s="153">
        <v>0.62290700669757848</v>
      </c>
      <c r="X83" s="153">
        <v>0.28086360123647602</v>
      </c>
      <c r="Y83" s="153">
        <v>0</v>
      </c>
      <c r="Z83" s="210">
        <f t="shared" si="13"/>
        <v>0.28667032819949506</v>
      </c>
      <c r="AA83" s="153">
        <v>0</v>
      </c>
      <c r="AB83" s="153">
        <v>0</v>
      </c>
      <c r="AC83" s="153">
        <v>1</v>
      </c>
      <c r="AD83" s="231">
        <f t="shared" si="14"/>
        <v>0.71332967180050488</v>
      </c>
    </row>
    <row r="84" spans="1:30" s="155" customFormat="1" ht="20.100000000000001" customHeight="1" x14ac:dyDescent="0.25">
      <c r="A84" s="149"/>
      <c r="B84" s="150">
        <v>437</v>
      </c>
      <c r="C84" s="61">
        <v>7</v>
      </c>
      <c r="D84" s="151" t="s">
        <v>147</v>
      </c>
      <c r="E84" s="228">
        <v>3539</v>
      </c>
      <c r="F84" s="228">
        <v>0</v>
      </c>
      <c r="G84" s="228">
        <v>338</v>
      </c>
      <c r="H84" s="228">
        <v>7491</v>
      </c>
      <c r="I84" s="228">
        <v>7632</v>
      </c>
      <c r="J84" s="169"/>
      <c r="K84" s="229">
        <v>2338.02</v>
      </c>
      <c r="L84" s="230">
        <f t="shared" si="10"/>
        <v>306.34433962264148</v>
      </c>
      <c r="M84" s="169"/>
      <c r="N84" s="229">
        <v>556.22</v>
      </c>
      <c r="O84" s="230">
        <f t="shared" si="11"/>
        <v>72.879979035639408</v>
      </c>
      <c r="P84" s="169"/>
      <c r="Q84" s="229">
        <v>1781.8</v>
      </c>
      <c r="R84" s="230">
        <f t="shared" si="12"/>
        <v>233.46436058700209</v>
      </c>
      <c r="S84" s="169">
        <v>3</v>
      </c>
      <c r="T84" s="153">
        <v>7.4215238574664694E-2</v>
      </c>
      <c r="U84" s="153">
        <v>0</v>
      </c>
      <c r="V84" s="153">
        <v>0.143648196756679</v>
      </c>
      <c r="W84" s="153">
        <v>0.78213656466865633</v>
      </c>
      <c r="X84" s="153">
        <v>0</v>
      </c>
      <c r="Y84" s="153">
        <v>0</v>
      </c>
      <c r="Z84" s="210">
        <f t="shared" si="13"/>
        <v>0.23790215652560714</v>
      </c>
      <c r="AA84" s="153">
        <v>0</v>
      </c>
      <c r="AB84" s="153">
        <v>0</v>
      </c>
      <c r="AC84" s="153">
        <v>1</v>
      </c>
      <c r="AD84" s="231">
        <f t="shared" si="14"/>
        <v>0.7620978434743928</v>
      </c>
    </row>
    <row r="85" spans="1:30" s="155" customFormat="1" ht="20.100000000000001" customHeight="1" x14ac:dyDescent="0.25">
      <c r="A85" s="149"/>
      <c r="B85" s="150">
        <v>224</v>
      </c>
      <c r="C85" s="61">
        <v>5</v>
      </c>
      <c r="D85" s="151" t="s">
        <v>137</v>
      </c>
      <c r="E85" s="228">
        <v>1501</v>
      </c>
      <c r="F85" s="228">
        <v>444</v>
      </c>
      <c r="G85" s="228">
        <v>0</v>
      </c>
      <c r="H85" s="228">
        <v>4222</v>
      </c>
      <c r="I85" s="228">
        <v>4222</v>
      </c>
      <c r="J85" s="169"/>
      <c r="K85" s="229">
        <v>1256.3599999999999</v>
      </c>
      <c r="L85" s="230">
        <f t="shared" si="10"/>
        <v>297.57460918995736</v>
      </c>
      <c r="M85" s="169"/>
      <c r="N85" s="229">
        <v>506.57</v>
      </c>
      <c r="O85" s="230">
        <f t="shared" si="11"/>
        <v>119.98342018000947</v>
      </c>
      <c r="P85" s="169">
        <v>5</v>
      </c>
      <c r="Q85" s="229">
        <v>749.79</v>
      </c>
      <c r="R85" s="230">
        <f t="shared" si="12"/>
        <v>177.5911890099479</v>
      </c>
      <c r="S85" s="169"/>
      <c r="T85" s="153">
        <v>4.5916655151311769E-2</v>
      </c>
      <c r="U85" s="153">
        <v>0</v>
      </c>
      <c r="V85" s="153">
        <v>0.32947075428864719</v>
      </c>
      <c r="W85" s="153">
        <v>0.62461259056004115</v>
      </c>
      <c r="X85" s="153">
        <v>0</v>
      </c>
      <c r="Y85" s="153">
        <v>0</v>
      </c>
      <c r="Z85" s="210">
        <f t="shared" si="13"/>
        <v>0.40320449552675985</v>
      </c>
      <c r="AA85" s="153">
        <v>0</v>
      </c>
      <c r="AB85" s="153">
        <v>0</v>
      </c>
      <c r="AC85" s="153">
        <v>1</v>
      </c>
      <c r="AD85" s="231">
        <f t="shared" si="14"/>
        <v>0.59679550447324015</v>
      </c>
    </row>
    <row r="86" spans="1:30" s="155" customFormat="1" ht="20.100000000000001" customHeight="1" x14ac:dyDescent="0.25">
      <c r="A86" s="149"/>
      <c r="B86" s="150">
        <v>87</v>
      </c>
      <c r="C86" s="61">
        <v>4</v>
      </c>
      <c r="D86" s="151" t="s">
        <v>82</v>
      </c>
      <c r="E86" s="228">
        <v>72023</v>
      </c>
      <c r="F86" s="228">
        <v>6080</v>
      </c>
      <c r="G86" s="228">
        <v>3598</v>
      </c>
      <c r="H86" s="228">
        <v>169276</v>
      </c>
      <c r="I86" s="228">
        <v>170775</v>
      </c>
      <c r="J86" s="169"/>
      <c r="K86" s="229">
        <v>45027.23</v>
      </c>
      <c r="L86" s="230">
        <f t="shared" si="10"/>
        <v>263.6640608988435</v>
      </c>
      <c r="M86" s="169"/>
      <c r="N86" s="229">
        <v>24891.75</v>
      </c>
      <c r="O86" s="230">
        <f t="shared" si="11"/>
        <v>145.75757575757575</v>
      </c>
      <c r="P86" s="169"/>
      <c r="Q86" s="229">
        <v>20135.48</v>
      </c>
      <c r="R86" s="230">
        <f t="shared" si="12"/>
        <v>117.90648514126775</v>
      </c>
      <c r="S86" s="169"/>
      <c r="T86" s="153">
        <v>3.7470647905430518E-2</v>
      </c>
      <c r="U86" s="153">
        <v>0</v>
      </c>
      <c r="V86" s="153">
        <v>0.13427701949441082</v>
      </c>
      <c r="W86" s="153">
        <v>0.56805809153635234</v>
      </c>
      <c r="X86" s="153">
        <v>0.25117759900368597</v>
      </c>
      <c r="Y86" s="153">
        <v>9.0166420601203202E-3</v>
      </c>
      <c r="Z86" s="210">
        <f t="shared" si="13"/>
        <v>0.55281548520750656</v>
      </c>
      <c r="AA86" s="153">
        <v>0</v>
      </c>
      <c r="AB86" s="153">
        <v>5.366646337708364E-3</v>
      </c>
      <c r="AC86" s="153">
        <v>0.99463335366229155</v>
      </c>
      <c r="AD86" s="231">
        <f t="shared" si="14"/>
        <v>0.44718451479249333</v>
      </c>
    </row>
    <row r="87" spans="1:30" s="155" customFormat="1" ht="20.100000000000001" customHeight="1" x14ac:dyDescent="0.25">
      <c r="A87" s="149"/>
      <c r="B87" s="150">
        <v>565</v>
      </c>
      <c r="C87" s="61">
        <v>5</v>
      </c>
      <c r="D87" s="151" t="s">
        <v>83</v>
      </c>
      <c r="E87" s="228">
        <v>3246</v>
      </c>
      <c r="F87" s="228">
        <v>576</v>
      </c>
      <c r="G87" s="228">
        <v>0</v>
      </c>
      <c r="H87" s="228">
        <v>8223</v>
      </c>
      <c r="I87" s="228">
        <v>8223</v>
      </c>
      <c r="J87" s="169"/>
      <c r="K87" s="229">
        <v>3552.3939591796684</v>
      </c>
      <c r="L87" s="230">
        <f t="shared" si="10"/>
        <v>432.00704842267641</v>
      </c>
      <c r="M87" s="169"/>
      <c r="N87" s="229">
        <v>1277.1031673437346</v>
      </c>
      <c r="O87" s="230">
        <f t="shared" si="11"/>
        <v>155.30866683007838</v>
      </c>
      <c r="P87" s="169">
        <v>6</v>
      </c>
      <c r="Q87" s="229">
        <v>2275.2907918359338</v>
      </c>
      <c r="R87" s="230">
        <f t="shared" si="12"/>
        <v>276.69838159259808</v>
      </c>
      <c r="S87" s="169"/>
      <c r="T87" s="153">
        <v>3.5478731208725231E-2</v>
      </c>
      <c r="U87" s="153">
        <v>0</v>
      </c>
      <c r="V87" s="153">
        <v>7.6501258863219046E-3</v>
      </c>
      <c r="W87" s="153">
        <v>0.85388024650496097</v>
      </c>
      <c r="X87" s="153">
        <v>0.10299089639999183</v>
      </c>
      <c r="Y87" s="153">
        <v>0</v>
      </c>
      <c r="Z87" s="210">
        <f t="shared" si="13"/>
        <v>0.35950493723918164</v>
      </c>
      <c r="AA87" s="153">
        <v>0</v>
      </c>
      <c r="AB87" s="153">
        <v>4.8828923493490399E-3</v>
      </c>
      <c r="AC87" s="153">
        <v>0.99511710765065087</v>
      </c>
      <c r="AD87" s="231">
        <f t="shared" si="14"/>
        <v>0.64049506276081836</v>
      </c>
    </row>
    <row r="88" spans="1:30" s="155" customFormat="1" ht="20.100000000000001" customHeight="1" x14ac:dyDescent="0.25">
      <c r="A88" s="149"/>
      <c r="B88" s="150">
        <v>205</v>
      </c>
      <c r="C88" s="61">
        <v>7</v>
      </c>
      <c r="D88" s="151" t="s">
        <v>84</v>
      </c>
      <c r="E88" s="228">
        <v>7628</v>
      </c>
      <c r="F88" s="228">
        <v>51</v>
      </c>
      <c r="G88" s="228">
        <v>2752</v>
      </c>
      <c r="H88" s="228">
        <v>8906</v>
      </c>
      <c r="I88" s="228">
        <v>10052</v>
      </c>
      <c r="J88" s="169"/>
      <c r="K88" s="229">
        <v>3292.34</v>
      </c>
      <c r="L88" s="230">
        <f t="shared" si="10"/>
        <v>327.53083963390372</v>
      </c>
      <c r="M88" s="169"/>
      <c r="N88" s="229">
        <v>1144.08</v>
      </c>
      <c r="O88" s="230">
        <f t="shared" si="11"/>
        <v>113.81615598885794</v>
      </c>
      <c r="P88" s="169"/>
      <c r="Q88" s="229">
        <v>2148.2600000000002</v>
      </c>
      <c r="R88" s="230">
        <f t="shared" si="12"/>
        <v>213.71468364504577</v>
      </c>
      <c r="S88" s="169"/>
      <c r="T88" s="153">
        <v>4.2890357317670096E-2</v>
      </c>
      <c r="U88" s="153">
        <v>0</v>
      </c>
      <c r="V88" s="153">
        <v>0.12724634640934201</v>
      </c>
      <c r="W88" s="153">
        <v>0.74100587371512483</v>
      </c>
      <c r="X88" s="153">
        <v>8.8857422557863094E-2</v>
      </c>
      <c r="Y88" s="153">
        <v>0</v>
      </c>
      <c r="Z88" s="210">
        <f t="shared" si="13"/>
        <v>0.34749752455700195</v>
      </c>
      <c r="AA88" s="153">
        <v>0</v>
      </c>
      <c r="AB88" s="153">
        <v>0</v>
      </c>
      <c r="AC88" s="153">
        <v>1</v>
      </c>
      <c r="AD88" s="231">
        <f t="shared" si="14"/>
        <v>0.652502475442998</v>
      </c>
    </row>
    <row r="89" spans="1:30" s="155" customFormat="1" ht="20.100000000000001" customHeight="1" x14ac:dyDescent="0.25">
      <c r="A89" s="149"/>
      <c r="B89" s="150">
        <v>103</v>
      </c>
      <c r="C89" s="61">
        <v>3</v>
      </c>
      <c r="D89" s="151" t="s">
        <v>85</v>
      </c>
      <c r="E89" s="228">
        <v>26649</v>
      </c>
      <c r="F89" s="228">
        <v>8362</v>
      </c>
      <c r="G89" s="228">
        <v>46</v>
      </c>
      <c r="H89" s="228">
        <v>77410</v>
      </c>
      <c r="I89" s="228">
        <v>77429</v>
      </c>
      <c r="J89" s="169"/>
      <c r="K89" s="229">
        <v>27668.99</v>
      </c>
      <c r="L89" s="230">
        <f t="shared" si="10"/>
        <v>357.34660140257529</v>
      </c>
      <c r="M89" s="169"/>
      <c r="N89" s="229">
        <v>10638.86</v>
      </c>
      <c r="O89" s="230">
        <f t="shared" si="11"/>
        <v>137.40149039765461</v>
      </c>
      <c r="P89" s="169"/>
      <c r="Q89" s="229">
        <v>17030.13</v>
      </c>
      <c r="R89" s="230">
        <f t="shared" si="12"/>
        <v>219.94511100492065</v>
      </c>
      <c r="S89" s="169"/>
      <c r="T89" s="153">
        <v>4.0091701554489857E-2</v>
      </c>
      <c r="U89" s="153">
        <v>0</v>
      </c>
      <c r="V89" s="153">
        <v>4.4961584229889287E-2</v>
      </c>
      <c r="W89" s="153">
        <v>0.54103447173851327</v>
      </c>
      <c r="X89" s="153">
        <v>0.37391224247710747</v>
      </c>
      <c r="Y89" s="153">
        <v>0</v>
      </c>
      <c r="Z89" s="210">
        <f t="shared" si="13"/>
        <v>0.38450481929409058</v>
      </c>
      <c r="AA89" s="153">
        <v>0</v>
      </c>
      <c r="AB89" s="153">
        <v>0</v>
      </c>
      <c r="AC89" s="153">
        <v>1</v>
      </c>
      <c r="AD89" s="231">
        <f t="shared" si="14"/>
        <v>0.61549518070590936</v>
      </c>
    </row>
    <row r="90" spans="1:30" s="155" customFormat="1" ht="20.100000000000001" customHeight="1" x14ac:dyDescent="0.25">
      <c r="A90" s="149"/>
      <c r="B90" s="150">
        <v>697</v>
      </c>
      <c r="C90" s="61">
        <v>6</v>
      </c>
      <c r="D90" s="151" t="s">
        <v>151</v>
      </c>
      <c r="E90" s="228">
        <v>3813</v>
      </c>
      <c r="F90" s="228">
        <v>65</v>
      </c>
      <c r="G90" s="228">
        <v>1912</v>
      </c>
      <c r="H90" s="228">
        <v>5586</v>
      </c>
      <c r="I90" s="228">
        <v>6382</v>
      </c>
      <c r="J90" s="169"/>
      <c r="K90" s="229">
        <v>1794</v>
      </c>
      <c r="L90" s="230">
        <f t="shared" si="10"/>
        <v>281.10310247571294</v>
      </c>
      <c r="M90" s="169"/>
      <c r="N90" s="229">
        <v>138.74</v>
      </c>
      <c r="O90" s="230">
        <f t="shared" si="11"/>
        <v>21.739266687558757</v>
      </c>
      <c r="P90" s="169"/>
      <c r="Q90" s="229">
        <v>1655.26</v>
      </c>
      <c r="R90" s="230">
        <f t="shared" si="12"/>
        <v>259.36383578815418</v>
      </c>
      <c r="S90" s="169">
        <v>3</v>
      </c>
      <c r="T90" s="153">
        <v>0.22185382730286868</v>
      </c>
      <c r="U90" s="153">
        <v>0</v>
      </c>
      <c r="V90" s="153">
        <v>0</v>
      </c>
      <c r="W90" s="153">
        <v>0.77814617269713127</v>
      </c>
      <c r="X90" s="153">
        <v>0</v>
      </c>
      <c r="Y90" s="153">
        <v>0</v>
      </c>
      <c r="Z90" s="210">
        <f t="shared" si="13"/>
        <v>7.7335562987736903E-2</v>
      </c>
      <c r="AA90" s="153">
        <v>0</v>
      </c>
      <c r="AB90" s="153">
        <v>0</v>
      </c>
      <c r="AC90" s="153">
        <v>1</v>
      </c>
      <c r="AD90" s="231">
        <f t="shared" si="14"/>
        <v>0.92266443701226308</v>
      </c>
    </row>
    <row r="91" spans="1:30" s="155" customFormat="1" ht="20.100000000000001" customHeight="1" x14ac:dyDescent="0.25">
      <c r="A91" s="149"/>
      <c r="B91" s="150">
        <v>55</v>
      </c>
      <c r="C91" s="61">
        <v>3</v>
      </c>
      <c r="D91" s="151" t="s">
        <v>86</v>
      </c>
      <c r="E91" s="228">
        <v>26137</v>
      </c>
      <c r="F91" s="228">
        <v>8348</v>
      </c>
      <c r="G91" s="228">
        <v>109</v>
      </c>
      <c r="H91" s="228">
        <v>73368</v>
      </c>
      <c r="I91" s="228">
        <v>73413</v>
      </c>
      <c r="J91" s="169"/>
      <c r="K91" s="229">
        <v>32047.47</v>
      </c>
      <c r="L91" s="230">
        <f t="shared" si="10"/>
        <v>436.53671693024398</v>
      </c>
      <c r="M91" s="169"/>
      <c r="N91" s="229">
        <v>9749</v>
      </c>
      <c r="O91" s="230">
        <f t="shared" si="11"/>
        <v>132.7966436462207</v>
      </c>
      <c r="P91" s="169"/>
      <c r="Q91" s="229">
        <v>22298.47</v>
      </c>
      <c r="R91" s="230">
        <f t="shared" si="12"/>
        <v>303.74007328402325</v>
      </c>
      <c r="S91" s="169"/>
      <c r="T91" s="153">
        <v>4.1466817109447121E-2</v>
      </c>
      <c r="U91" s="153">
        <v>1.4139911785824187E-2</v>
      </c>
      <c r="V91" s="153">
        <v>0.12766745307210997</v>
      </c>
      <c r="W91" s="153">
        <v>0.73716996615037444</v>
      </c>
      <c r="X91" s="153">
        <v>6.749205046671454E-2</v>
      </c>
      <c r="Y91" s="153">
        <v>1.2063801415529797E-2</v>
      </c>
      <c r="Z91" s="210">
        <f t="shared" si="13"/>
        <v>0.30420498092361115</v>
      </c>
      <c r="AA91" s="153">
        <v>0</v>
      </c>
      <c r="AB91" s="153">
        <v>2.3234777991494484E-3</v>
      </c>
      <c r="AC91" s="153">
        <v>0.99767652220085046</v>
      </c>
      <c r="AD91" s="231">
        <f t="shared" si="14"/>
        <v>0.69579501907638885</v>
      </c>
    </row>
    <row r="92" spans="1:30" s="155" customFormat="1" ht="20.100000000000001" customHeight="1" x14ac:dyDescent="0.25">
      <c r="A92" s="149"/>
      <c r="B92" s="150">
        <v>404</v>
      </c>
      <c r="C92" s="61">
        <v>8</v>
      </c>
      <c r="D92" s="151" t="s">
        <v>87</v>
      </c>
      <c r="E92" s="228">
        <v>4752</v>
      </c>
      <c r="F92" s="228">
        <v>0</v>
      </c>
      <c r="G92" s="228">
        <v>3168</v>
      </c>
      <c r="H92" s="228">
        <v>4304</v>
      </c>
      <c r="I92" s="228">
        <v>5624</v>
      </c>
      <c r="J92" s="169"/>
      <c r="K92" s="229">
        <v>4026.5242452509478</v>
      </c>
      <c r="L92" s="230">
        <f t="shared" si="10"/>
        <v>715.95381316695375</v>
      </c>
      <c r="M92" s="169"/>
      <c r="N92" s="229">
        <v>921.48339620075808</v>
      </c>
      <c r="O92" s="230">
        <f t="shared" si="11"/>
        <v>163.84839903996408</v>
      </c>
      <c r="P92" s="169">
        <v>6</v>
      </c>
      <c r="Q92" s="229">
        <v>3105.0408490501895</v>
      </c>
      <c r="R92" s="230">
        <f t="shared" si="12"/>
        <v>552.10541412698956</v>
      </c>
      <c r="S92" s="169"/>
      <c r="T92" s="153">
        <v>2.5741104069586799E-2</v>
      </c>
      <c r="U92" s="153">
        <v>0</v>
      </c>
      <c r="V92" s="153">
        <v>4.6012766127760556E-2</v>
      </c>
      <c r="W92" s="153">
        <v>0.91238040714256152</v>
      </c>
      <c r="X92" s="153">
        <v>1.5865722660091019E-2</v>
      </c>
      <c r="Y92" s="153">
        <v>0</v>
      </c>
      <c r="Z92" s="210">
        <f t="shared" si="13"/>
        <v>0.22885330872838885</v>
      </c>
      <c r="AA92" s="153">
        <v>0</v>
      </c>
      <c r="AB92" s="153">
        <v>0</v>
      </c>
      <c r="AC92" s="153">
        <v>1</v>
      </c>
      <c r="AD92" s="231">
        <f t="shared" si="14"/>
        <v>0.77114669127161106</v>
      </c>
    </row>
    <row r="93" spans="1:30" s="155" customFormat="1" ht="20.100000000000001" customHeight="1" x14ac:dyDescent="0.25">
      <c r="A93" s="149"/>
      <c r="B93" s="150">
        <v>335</v>
      </c>
      <c r="C93" s="61">
        <v>2</v>
      </c>
      <c r="D93" s="151" t="s">
        <v>88</v>
      </c>
      <c r="E93" s="228">
        <v>139214</v>
      </c>
      <c r="F93" s="228">
        <v>6124</v>
      </c>
      <c r="G93" s="228">
        <v>9049</v>
      </c>
      <c r="H93" s="228">
        <v>319743</v>
      </c>
      <c r="I93" s="228">
        <v>323512</v>
      </c>
      <c r="J93" s="169"/>
      <c r="K93" s="229">
        <v>154076.76837558014</v>
      </c>
      <c r="L93" s="230">
        <f t="shared" si="10"/>
        <v>476.26291567416393</v>
      </c>
      <c r="M93" s="169"/>
      <c r="N93" s="229">
        <v>91873.202700464113</v>
      </c>
      <c r="O93" s="230">
        <f t="shared" si="11"/>
        <v>283.98700110185746</v>
      </c>
      <c r="P93" s="169">
        <v>6</v>
      </c>
      <c r="Q93" s="229">
        <v>62203.565675116028</v>
      </c>
      <c r="R93" s="230">
        <f t="shared" si="12"/>
        <v>192.2759145723065</v>
      </c>
      <c r="S93" s="169"/>
      <c r="T93" s="153">
        <v>1.9176211868263304E-2</v>
      </c>
      <c r="U93" s="153">
        <v>9.2235817963459232E-4</v>
      </c>
      <c r="V93" s="153">
        <v>5.4115017805674959E-2</v>
      </c>
      <c r="W93" s="153">
        <v>0.61347662913442114</v>
      </c>
      <c r="X93" s="153">
        <v>0.3054083146690853</v>
      </c>
      <c r="Y93" s="153">
        <v>6.9014683429208124E-3</v>
      </c>
      <c r="Z93" s="210">
        <f t="shared" si="13"/>
        <v>0.59628199415834349</v>
      </c>
      <c r="AA93" s="153">
        <v>0.25270432376979135</v>
      </c>
      <c r="AB93" s="153">
        <v>1.1566861034267518E-3</v>
      </c>
      <c r="AC93" s="153">
        <v>0.74613899012678198</v>
      </c>
      <c r="AD93" s="231">
        <f t="shared" si="14"/>
        <v>0.40371800584165657</v>
      </c>
    </row>
    <row r="94" spans="1:30" s="155" customFormat="1" ht="20.100000000000001" customHeight="1" x14ac:dyDescent="0.25">
      <c r="A94" s="149"/>
      <c r="B94" s="150">
        <v>906</v>
      </c>
      <c r="C94" s="61">
        <v>6</v>
      </c>
      <c r="D94" s="151" t="s">
        <v>138</v>
      </c>
      <c r="E94" s="228">
        <v>2297</v>
      </c>
      <c r="F94" s="228">
        <v>175</v>
      </c>
      <c r="G94" s="228">
        <v>164</v>
      </c>
      <c r="H94" s="228">
        <v>5272</v>
      </c>
      <c r="I94" s="228">
        <v>5340</v>
      </c>
      <c r="J94" s="169"/>
      <c r="K94" s="229">
        <v>1532.62</v>
      </c>
      <c r="L94" s="230">
        <f t="shared" si="10"/>
        <v>287.00749063670412</v>
      </c>
      <c r="M94" s="169"/>
      <c r="N94" s="229">
        <v>602.26</v>
      </c>
      <c r="O94" s="230">
        <f t="shared" si="11"/>
        <v>112.78277153558052</v>
      </c>
      <c r="P94" s="169"/>
      <c r="Q94" s="229">
        <v>930.36</v>
      </c>
      <c r="R94" s="230">
        <f t="shared" si="12"/>
        <v>174.22471910112358</v>
      </c>
      <c r="S94" s="169"/>
      <c r="T94" s="153">
        <v>4.8234981569421846E-2</v>
      </c>
      <c r="U94" s="153">
        <v>0</v>
      </c>
      <c r="V94" s="153">
        <v>8.5179158502972138E-3</v>
      </c>
      <c r="W94" s="153">
        <v>0.65352173479892406</v>
      </c>
      <c r="X94" s="153">
        <v>0.28972536778135694</v>
      </c>
      <c r="Y94" s="153">
        <v>0</v>
      </c>
      <c r="Z94" s="210">
        <f t="shared" si="13"/>
        <v>0.39296107319492113</v>
      </c>
      <c r="AA94" s="153">
        <v>0</v>
      </c>
      <c r="AB94" s="153">
        <v>5.9976783180704244E-3</v>
      </c>
      <c r="AC94" s="153">
        <v>0.99400232168192948</v>
      </c>
      <c r="AD94" s="231">
        <f t="shared" si="14"/>
        <v>0.60703892680507898</v>
      </c>
    </row>
    <row r="95" spans="1:30" s="155" customFormat="1" ht="20.100000000000001" customHeight="1" x14ac:dyDescent="0.25">
      <c r="A95" s="149"/>
      <c r="B95" s="150">
        <v>987</v>
      </c>
      <c r="C95" s="61">
        <v>9</v>
      </c>
      <c r="D95" s="151" t="s">
        <v>89</v>
      </c>
      <c r="E95" s="228">
        <v>2900</v>
      </c>
      <c r="F95" s="228">
        <v>82</v>
      </c>
      <c r="G95" s="228">
        <v>0</v>
      </c>
      <c r="H95" s="228">
        <v>13132</v>
      </c>
      <c r="I95" s="228">
        <v>13132</v>
      </c>
      <c r="J95" s="169"/>
      <c r="K95" s="229">
        <v>3987.2</v>
      </c>
      <c r="L95" s="230">
        <f t="shared" si="10"/>
        <v>303.62473347547973</v>
      </c>
      <c r="M95" s="169"/>
      <c r="N95" s="229">
        <v>555.85</v>
      </c>
      <c r="O95" s="230">
        <f t="shared" si="11"/>
        <v>42.327901309777644</v>
      </c>
      <c r="P95" s="169"/>
      <c r="Q95" s="229">
        <v>3431.35</v>
      </c>
      <c r="R95" s="230">
        <f t="shared" si="12"/>
        <v>261.29683216570209</v>
      </c>
      <c r="S95" s="169">
        <v>3</v>
      </c>
      <c r="T95" s="153">
        <v>0.13017900512728253</v>
      </c>
      <c r="U95" s="153">
        <v>0</v>
      </c>
      <c r="V95" s="153">
        <v>0</v>
      </c>
      <c r="W95" s="153">
        <v>0.86982099487271747</v>
      </c>
      <c r="X95" s="153">
        <v>0</v>
      </c>
      <c r="Y95" s="153">
        <v>0</v>
      </c>
      <c r="Z95" s="210">
        <f t="shared" si="13"/>
        <v>0.13940860754414128</v>
      </c>
      <c r="AA95" s="153">
        <v>0</v>
      </c>
      <c r="AB95" s="153">
        <v>0</v>
      </c>
      <c r="AC95" s="153">
        <v>1</v>
      </c>
      <c r="AD95" s="231">
        <f t="shared" si="14"/>
        <v>0.86059139245585881</v>
      </c>
    </row>
    <row r="96" spans="1:30" s="155" customFormat="1" ht="20.100000000000001" customHeight="1" x14ac:dyDescent="0.25">
      <c r="A96" s="149"/>
      <c r="B96" s="150">
        <v>296</v>
      </c>
      <c r="C96" s="61">
        <v>7</v>
      </c>
      <c r="D96" s="151" t="s">
        <v>90</v>
      </c>
      <c r="E96" s="228">
        <v>10193</v>
      </c>
      <c r="F96" s="228">
        <v>232</v>
      </c>
      <c r="G96" s="228">
        <v>3067</v>
      </c>
      <c r="H96" s="228">
        <v>18646</v>
      </c>
      <c r="I96" s="228">
        <v>19923</v>
      </c>
      <c r="J96" s="169"/>
      <c r="K96" s="229">
        <v>5385.92</v>
      </c>
      <c r="L96" s="230">
        <f t="shared" si="10"/>
        <v>270.33679666716858</v>
      </c>
      <c r="M96" s="169"/>
      <c r="N96" s="229">
        <v>1829.98</v>
      </c>
      <c r="O96" s="230">
        <f t="shared" si="11"/>
        <v>91.85263263564724</v>
      </c>
      <c r="P96" s="169"/>
      <c r="Q96" s="229">
        <v>3555.9399999999996</v>
      </c>
      <c r="R96" s="230">
        <f t="shared" si="12"/>
        <v>178.48416403152135</v>
      </c>
      <c r="S96" s="169"/>
      <c r="T96" s="153">
        <v>5.6142690084044634E-2</v>
      </c>
      <c r="U96" s="153">
        <v>0</v>
      </c>
      <c r="V96" s="153">
        <v>1.6912753144843112E-2</v>
      </c>
      <c r="W96" s="153">
        <v>0.78980098143149102</v>
      </c>
      <c r="X96" s="153">
        <v>0.10880446780839136</v>
      </c>
      <c r="Y96" s="153">
        <v>2.8339107531229851E-2</v>
      </c>
      <c r="Z96" s="210">
        <f t="shared" si="13"/>
        <v>0.33977110688610301</v>
      </c>
      <c r="AA96" s="153">
        <v>0</v>
      </c>
      <c r="AB96" s="153">
        <v>3.6474181229154603E-3</v>
      </c>
      <c r="AC96" s="153">
        <v>0.99635258187708464</v>
      </c>
      <c r="AD96" s="231">
        <f t="shared" si="14"/>
        <v>0.66022889311389688</v>
      </c>
    </row>
    <row r="97" spans="1:31" s="155" customFormat="1" ht="20.100000000000001" customHeight="1" x14ac:dyDescent="0.25">
      <c r="A97" s="149"/>
      <c r="B97" s="150">
        <v>502</v>
      </c>
      <c r="C97" s="61">
        <v>7</v>
      </c>
      <c r="D97" s="151" t="s">
        <v>91</v>
      </c>
      <c r="E97" s="228">
        <v>5950</v>
      </c>
      <c r="F97" s="228">
        <v>0</v>
      </c>
      <c r="G97" s="228">
        <v>0</v>
      </c>
      <c r="H97" s="228">
        <v>13150</v>
      </c>
      <c r="I97" s="228">
        <v>13150</v>
      </c>
      <c r="J97" s="169"/>
      <c r="K97" s="229">
        <v>3995.83</v>
      </c>
      <c r="L97" s="230">
        <f t="shared" si="10"/>
        <v>303.86539923954371</v>
      </c>
      <c r="M97" s="169"/>
      <c r="N97" s="229">
        <v>856.02</v>
      </c>
      <c r="O97" s="230">
        <f t="shared" si="11"/>
        <v>65.096577946768065</v>
      </c>
      <c r="P97" s="169"/>
      <c r="Q97" s="229">
        <v>3139.81</v>
      </c>
      <c r="R97" s="230">
        <f t="shared" si="12"/>
        <v>238.76882129277567</v>
      </c>
      <c r="S97" s="169"/>
      <c r="T97" s="153">
        <v>8.4647554963669061E-2</v>
      </c>
      <c r="U97" s="153">
        <v>0</v>
      </c>
      <c r="V97" s="153">
        <v>9.3455760379430397E-4</v>
      </c>
      <c r="W97" s="153">
        <v>0.91392724469054465</v>
      </c>
      <c r="X97" s="153">
        <v>4.9064274199200951E-4</v>
      </c>
      <c r="Y97" s="153">
        <v>0</v>
      </c>
      <c r="Z97" s="210">
        <f t="shared" si="13"/>
        <v>0.21422833303719127</v>
      </c>
      <c r="AA97" s="153">
        <v>0</v>
      </c>
      <c r="AB97" s="153">
        <v>0</v>
      </c>
      <c r="AC97" s="153">
        <v>1</v>
      </c>
      <c r="AD97" s="231">
        <f t="shared" si="14"/>
        <v>0.78577166696280876</v>
      </c>
    </row>
    <row r="98" spans="1:31" s="155" customFormat="1" ht="20.100000000000001" customHeight="1" x14ac:dyDescent="0.25">
      <c r="A98" s="149"/>
      <c r="B98" s="150">
        <v>301</v>
      </c>
      <c r="C98" s="61">
        <v>7</v>
      </c>
      <c r="D98" s="151" t="s">
        <v>92</v>
      </c>
      <c r="E98" s="228">
        <v>5317</v>
      </c>
      <c r="F98" s="228">
        <v>180</v>
      </c>
      <c r="G98" s="228">
        <v>30</v>
      </c>
      <c r="H98" s="228">
        <v>13110</v>
      </c>
      <c r="I98" s="228">
        <v>13122</v>
      </c>
      <c r="J98" s="169"/>
      <c r="K98" s="229">
        <v>4061.02</v>
      </c>
      <c r="L98" s="230">
        <f t="shared" si="10"/>
        <v>309.48178631306206</v>
      </c>
      <c r="M98" s="169"/>
      <c r="N98" s="229">
        <v>1062.1500000000001</v>
      </c>
      <c r="O98" s="230">
        <f t="shared" si="11"/>
        <v>80.944215820759027</v>
      </c>
      <c r="P98" s="169"/>
      <c r="Q98" s="229">
        <v>2998.87</v>
      </c>
      <c r="R98" s="230">
        <f t="shared" si="12"/>
        <v>228.53757049230299</v>
      </c>
      <c r="S98" s="169"/>
      <c r="T98" s="153">
        <v>6.8012992515181461E-2</v>
      </c>
      <c r="U98" s="153">
        <v>0</v>
      </c>
      <c r="V98" s="153">
        <v>3.1615120274914088E-2</v>
      </c>
      <c r="W98" s="153">
        <v>0.73315445087793618</v>
      </c>
      <c r="X98" s="153">
        <v>0.16721743633196817</v>
      </c>
      <c r="Y98" s="153">
        <v>0</v>
      </c>
      <c r="Z98" s="210">
        <f t="shared" si="13"/>
        <v>0.26154759149179274</v>
      </c>
      <c r="AA98" s="153">
        <v>0</v>
      </c>
      <c r="AB98" s="153">
        <v>0</v>
      </c>
      <c r="AC98" s="153">
        <v>1</v>
      </c>
      <c r="AD98" s="231">
        <f t="shared" si="14"/>
        <v>0.73845240850820726</v>
      </c>
    </row>
    <row r="99" spans="1:31" s="155" customFormat="1" ht="20.100000000000001" customHeight="1" x14ac:dyDescent="0.25">
      <c r="A99" s="149"/>
      <c r="B99" s="150">
        <v>612</v>
      </c>
      <c r="C99" s="61">
        <v>7</v>
      </c>
      <c r="D99" s="151" t="s">
        <v>93</v>
      </c>
      <c r="E99" s="228">
        <v>2983</v>
      </c>
      <c r="F99" s="228">
        <v>4</v>
      </c>
      <c r="G99" s="228">
        <v>64</v>
      </c>
      <c r="H99" s="228">
        <v>7354</v>
      </c>
      <c r="I99" s="228">
        <v>7381</v>
      </c>
      <c r="J99" s="169"/>
      <c r="K99" s="229">
        <v>3820.89</v>
      </c>
      <c r="L99" s="230">
        <f t="shared" si="10"/>
        <v>517.66562796369055</v>
      </c>
      <c r="M99" s="169"/>
      <c r="N99" s="229">
        <v>1943.49</v>
      </c>
      <c r="O99" s="230">
        <f t="shared" si="11"/>
        <v>263.30984961387344</v>
      </c>
      <c r="P99" s="169"/>
      <c r="Q99" s="229">
        <v>1877.4</v>
      </c>
      <c r="R99" s="230">
        <f t="shared" si="12"/>
        <v>254.35577834981709</v>
      </c>
      <c r="S99" s="169"/>
      <c r="T99" s="153">
        <v>2.0849091068130016E-2</v>
      </c>
      <c r="U99" s="153">
        <v>0</v>
      </c>
      <c r="V99" s="153">
        <v>5.3542853320572785E-2</v>
      </c>
      <c r="W99" s="153">
        <v>0.54367143643651361</v>
      </c>
      <c r="X99" s="153">
        <v>0.37667289257984343</v>
      </c>
      <c r="Y99" s="153">
        <v>5.2637265949400311E-3</v>
      </c>
      <c r="Z99" s="210">
        <f t="shared" si="13"/>
        <v>0.5086485085935476</v>
      </c>
      <c r="AA99" s="153">
        <v>0</v>
      </c>
      <c r="AB99" s="153">
        <v>7.4038563971449869E-4</v>
      </c>
      <c r="AC99" s="153">
        <v>0.99925961436028543</v>
      </c>
      <c r="AD99" s="231">
        <f t="shared" si="14"/>
        <v>0.49135149140645246</v>
      </c>
    </row>
    <row r="100" spans="1:31" s="155" customFormat="1" ht="20.100000000000001" customHeight="1" x14ac:dyDescent="0.25">
      <c r="A100" s="149"/>
      <c r="B100" s="150">
        <v>904</v>
      </c>
      <c r="C100" s="61">
        <v>6</v>
      </c>
      <c r="D100" s="151" t="s">
        <v>94</v>
      </c>
      <c r="E100" s="228">
        <v>437</v>
      </c>
      <c r="F100" s="228">
        <v>0</v>
      </c>
      <c r="G100" s="228">
        <v>69</v>
      </c>
      <c r="H100" s="228">
        <v>712</v>
      </c>
      <c r="I100" s="228">
        <v>741</v>
      </c>
      <c r="J100" s="169"/>
      <c r="K100" s="229">
        <v>195.85</v>
      </c>
      <c r="L100" s="230">
        <f t="shared" si="10"/>
        <v>264.30499325236167</v>
      </c>
      <c r="M100" s="169"/>
      <c r="N100" s="229">
        <v>76.22</v>
      </c>
      <c r="O100" s="230">
        <f t="shared" si="11"/>
        <v>102.86099865047234</v>
      </c>
      <c r="P100" s="169"/>
      <c r="Q100" s="229">
        <v>119.63</v>
      </c>
      <c r="R100" s="230">
        <f t="shared" si="12"/>
        <v>161.44399460188933</v>
      </c>
      <c r="S100" s="169"/>
      <c r="T100" s="153">
        <v>5.1430070847546576E-2</v>
      </c>
      <c r="U100" s="153">
        <v>0</v>
      </c>
      <c r="V100" s="153">
        <v>0</v>
      </c>
      <c r="W100" s="153">
        <v>0.94856992915245342</v>
      </c>
      <c r="X100" s="153">
        <v>0</v>
      </c>
      <c r="Y100" s="153">
        <v>0</v>
      </c>
      <c r="Z100" s="210">
        <f t="shared" si="13"/>
        <v>0.38917538932856777</v>
      </c>
      <c r="AA100" s="153">
        <v>0</v>
      </c>
      <c r="AB100" s="153">
        <v>0</v>
      </c>
      <c r="AC100" s="153">
        <v>1</v>
      </c>
      <c r="AD100" s="231">
        <f t="shared" si="14"/>
        <v>0.61082461067143223</v>
      </c>
    </row>
    <row r="101" spans="1:31" s="155" customFormat="1" ht="20.100000000000001" customHeight="1" x14ac:dyDescent="0.25">
      <c r="A101" s="149"/>
      <c r="B101" s="150">
        <v>917</v>
      </c>
      <c r="C101" s="61">
        <v>6</v>
      </c>
      <c r="D101" s="151" t="s">
        <v>95</v>
      </c>
      <c r="E101" s="228">
        <v>991</v>
      </c>
      <c r="F101" s="228">
        <v>30</v>
      </c>
      <c r="G101" s="228">
        <v>337</v>
      </c>
      <c r="H101" s="228">
        <v>1269</v>
      </c>
      <c r="I101" s="228">
        <v>1409</v>
      </c>
      <c r="J101" s="169"/>
      <c r="K101" s="229">
        <v>481.85</v>
      </c>
      <c r="L101" s="230">
        <f t="shared" si="10"/>
        <v>341.98012775017742</v>
      </c>
      <c r="M101" s="169"/>
      <c r="N101" s="229">
        <v>106.77</v>
      </c>
      <c r="O101" s="230">
        <f t="shared" si="11"/>
        <v>75.77714691270404</v>
      </c>
      <c r="P101" s="169"/>
      <c r="Q101" s="229">
        <v>375.08</v>
      </c>
      <c r="R101" s="230">
        <f t="shared" si="12"/>
        <v>266.20298083747338</v>
      </c>
      <c r="S101" s="169">
        <v>3</v>
      </c>
      <c r="T101" s="153">
        <v>6.5467828041584714E-2</v>
      </c>
      <c r="U101" s="153">
        <v>0</v>
      </c>
      <c r="V101" s="153">
        <v>0</v>
      </c>
      <c r="W101" s="153">
        <v>0.93453217195841531</v>
      </c>
      <c r="X101" s="153">
        <v>0</v>
      </c>
      <c r="Y101" s="153">
        <v>0</v>
      </c>
      <c r="Z101" s="210">
        <f t="shared" si="13"/>
        <v>0.2215834803362042</v>
      </c>
      <c r="AA101" s="153">
        <v>0</v>
      </c>
      <c r="AB101" s="153">
        <v>0</v>
      </c>
      <c r="AC101" s="153">
        <v>1</v>
      </c>
      <c r="AD101" s="231">
        <f t="shared" si="14"/>
        <v>0.77841651966379577</v>
      </c>
    </row>
    <row r="102" spans="1:31" s="155" customFormat="1" ht="20.100000000000001" customHeight="1" x14ac:dyDescent="0.25">
      <c r="A102" s="149"/>
      <c r="B102" s="150">
        <v>233</v>
      </c>
      <c r="C102" s="61">
        <v>5</v>
      </c>
      <c r="D102" s="151" t="s">
        <v>96</v>
      </c>
      <c r="E102" s="228">
        <v>14250</v>
      </c>
      <c r="F102" s="228">
        <v>3741</v>
      </c>
      <c r="G102" s="228">
        <v>0</v>
      </c>
      <c r="H102" s="228">
        <v>41379</v>
      </c>
      <c r="I102" s="228">
        <v>41379</v>
      </c>
      <c r="J102" s="169"/>
      <c r="K102" s="229">
        <v>17851.377181771946</v>
      </c>
      <c r="L102" s="230">
        <f t="shared" si="10"/>
        <v>431.4115174792031</v>
      </c>
      <c r="M102" s="169"/>
      <c r="N102" s="229">
        <v>7671.5796045061534</v>
      </c>
      <c r="O102" s="230">
        <f t="shared" si="11"/>
        <v>185.39789759313066</v>
      </c>
      <c r="P102" s="169"/>
      <c r="Q102" s="229">
        <v>10179.797577265792</v>
      </c>
      <c r="R102" s="230">
        <f t="shared" si="12"/>
        <v>246.01361988607243</v>
      </c>
      <c r="S102" s="169">
        <v>1</v>
      </c>
      <c r="T102" s="153">
        <v>2.972008526980242E-2</v>
      </c>
      <c r="U102" s="153">
        <v>0</v>
      </c>
      <c r="V102" s="153">
        <v>5.621528058532891E-2</v>
      </c>
      <c r="W102" s="153">
        <v>0.41777576004261735</v>
      </c>
      <c r="X102" s="153">
        <v>0.49086756556553612</v>
      </c>
      <c r="Y102" s="153">
        <v>5.4213085367152752E-3</v>
      </c>
      <c r="Z102" s="210">
        <f t="shared" si="13"/>
        <v>0.42974721369618524</v>
      </c>
      <c r="AA102" s="153">
        <v>0</v>
      </c>
      <c r="AB102" s="153">
        <v>2.1513197913589709E-4</v>
      </c>
      <c r="AC102" s="153">
        <v>0.99978486802086408</v>
      </c>
      <c r="AD102" s="231">
        <f t="shared" si="14"/>
        <v>0.57025278630381471</v>
      </c>
    </row>
    <row r="103" spans="1:31" s="155" customFormat="1" ht="20.100000000000001" customHeight="1" x14ac:dyDescent="0.25">
      <c r="A103" s="149"/>
      <c r="B103" s="150">
        <v>331</v>
      </c>
      <c r="C103" s="61">
        <v>9</v>
      </c>
      <c r="D103" s="151" t="s">
        <v>97</v>
      </c>
      <c r="E103" s="228">
        <v>3656</v>
      </c>
      <c r="F103" s="228">
        <v>2</v>
      </c>
      <c r="G103" s="228">
        <v>0</v>
      </c>
      <c r="H103" s="228">
        <v>6331</v>
      </c>
      <c r="I103" s="228">
        <v>6331</v>
      </c>
      <c r="J103" s="169"/>
      <c r="K103" s="229">
        <v>12261.73</v>
      </c>
      <c r="L103" s="230">
        <f t="shared" ref="L103:L115" si="15">K103*1000/I103</f>
        <v>1936.7761806981518</v>
      </c>
      <c r="M103" s="169"/>
      <c r="N103" s="229">
        <v>545.64</v>
      </c>
      <c r="O103" s="230">
        <f t="shared" ref="O103:O115" si="16">N103*1000/I103</f>
        <v>86.185436739851525</v>
      </c>
      <c r="P103" s="169"/>
      <c r="Q103" s="229">
        <v>11716.09</v>
      </c>
      <c r="R103" s="230">
        <f t="shared" ref="R103:R115" si="17">Q103*1000/I103</f>
        <v>1850.5907439583004</v>
      </c>
      <c r="S103" s="169" t="s">
        <v>142</v>
      </c>
      <c r="T103" s="153">
        <v>6.3924932189722172E-2</v>
      </c>
      <c r="U103" s="153">
        <v>0</v>
      </c>
      <c r="V103" s="153">
        <v>1.7777289055054615E-2</v>
      </c>
      <c r="W103" s="153">
        <v>0.91829777875522323</v>
      </c>
      <c r="X103" s="153">
        <v>0</v>
      </c>
      <c r="Y103" s="153">
        <v>0</v>
      </c>
      <c r="Z103" s="210">
        <f t="shared" ref="Z103:Z115" si="18">N103/K103</f>
        <v>4.4499430341395543E-2</v>
      </c>
      <c r="AA103" s="153">
        <v>0</v>
      </c>
      <c r="AB103" s="153">
        <v>1.0310607036989302E-3</v>
      </c>
      <c r="AC103" s="153">
        <v>0.99896893929630104</v>
      </c>
      <c r="AD103" s="231">
        <f t="shared" ref="AD103:AD115" si="19">Q103/K103</f>
        <v>0.95550056965860453</v>
      </c>
    </row>
    <row r="104" spans="1:31" s="155" customFormat="1" ht="20.100000000000001" customHeight="1" x14ac:dyDescent="0.25">
      <c r="A104" s="205"/>
      <c r="B104" s="150">
        <v>8</v>
      </c>
      <c r="C104" s="61">
        <v>5</v>
      </c>
      <c r="D104" s="151" t="s">
        <v>98</v>
      </c>
      <c r="E104" s="228">
        <v>10738</v>
      </c>
      <c r="F104" s="228">
        <v>3662</v>
      </c>
      <c r="G104" s="228">
        <v>0</v>
      </c>
      <c r="H104" s="228">
        <v>31465</v>
      </c>
      <c r="I104" s="228">
        <v>31465</v>
      </c>
      <c r="J104" s="169"/>
      <c r="K104" s="229">
        <v>13246.23</v>
      </c>
      <c r="L104" s="230">
        <f t="shared" si="15"/>
        <v>420.98299698077227</v>
      </c>
      <c r="M104" s="169"/>
      <c r="N104" s="229">
        <v>5241.12</v>
      </c>
      <c r="O104" s="230">
        <f t="shared" si="16"/>
        <v>166.56983950421102</v>
      </c>
      <c r="P104" s="169"/>
      <c r="Q104" s="229">
        <v>8005.1100000000006</v>
      </c>
      <c r="R104" s="230">
        <f t="shared" si="17"/>
        <v>254.41315747656128</v>
      </c>
      <c r="S104" s="169">
        <v>1</v>
      </c>
      <c r="T104" s="153">
        <v>3.3078807583112005E-2</v>
      </c>
      <c r="U104" s="153">
        <v>3.3370729920322371E-3</v>
      </c>
      <c r="V104" s="153">
        <v>0.10766591873492688</v>
      </c>
      <c r="W104" s="153">
        <v>0.61708566108007445</v>
      </c>
      <c r="X104" s="153">
        <v>0.22619211160973227</v>
      </c>
      <c r="Y104" s="153">
        <v>1.2640428000122111E-2</v>
      </c>
      <c r="Z104" s="210">
        <f t="shared" si="18"/>
        <v>0.3956688053884011</v>
      </c>
      <c r="AA104" s="153">
        <v>0</v>
      </c>
      <c r="AB104" s="153">
        <v>2.3335094708255102E-3</v>
      </c>
      <c r="AC104" s="153">
        <v>0.99766649052917444</v>
      </c>
      <c r="AD104" s="231">
        <f t="shared" si="19"/>
        <v>0.60433119461159901</v>
      </c>
    </row>
    <row r="105" spans="1:31" s="155" customFormat="1" ht="20.100000000000001" customHeight="1" x14ac:dyDescent="0.25">
      <c r="A105" s="149"/>
      <c r="B105" s="150">
        <v>929</v>
      </c>
      <c r="C105" s="61">
        <v>8</v>
      </c>
      <c r="D105" s="151" t="s">
        <v>159</v>
      </c>
      <c r="E105" s="228">
        <v>675</v>
      </c>
      <c r="F105" s="228">
        <v>70</v>
      </c>
      <c r="G105" s="228">
        <v>0</v>
      </c>
      <c r="H105" s="228">
        <v>1611</v>
      </c>
      <c r="I105" s="228">
        <v>1611</v>
      </c>
      <c r="J105" s="169"/>
      <c r="K105" s="229">
        <v>490.13</v>
      </c>
      <c r="L105" s="230">
        <f t="shared" si="15"/>
        <v>304.23960273122282</v>
      </c>
      <c r="M105" s="169"/>
      <c r="N105" s="229">
        <v>70.7</v>
      </c>
      <c r="O105" s="230">
        <f t="shared" si="16"/>
        <v>43.88578522656735</v>
      </c>
      <c r="P105" s="169"/>
      <c r="Q105" s="229">
        <v>419.43</v>
      </c>
      <c r="R105" s="230">
        <f t="shared" si="17"/>
        <v>260.35381750465547</v>
      </c>
      <c r="S105" s="169">
        <v>3</v>
      </c>
      <c r="T105" s="153">
        <v>0.12560113154172561</v>
      </c>
      <c r="U105" s="153">
        <v>0</v>
      </c>
      <c r="V105" s="153">
        <v>0</v>
      </c>
      <c r="W105" s="153">
        <v>0.87439886845827441</v>
      </c>
      <c r="X105" s="153">
        <v>0</v>
      </c>
      <c r="Y105" s="153">
        <v>0</v>
      </c>
      <c r="Z105" s="210">
        <f t="shared" si="18"/>
        <v>0.1442474445555261</v>
      </c>
      <c r="AA105" s="153">
        <v>0</v>
      </c>
      <c r="AB105" s="153">
        <v>0</v>
      </c>
      <c r="AC105" s="153">
        <v>1</v>
      </c>
      <c r="AD105" s="231">
        <f t="shared" si="19"/>
        <v>0.85575255544447393</v>
      </c>
    </row>
    <row r="106" spans="1:31" s="149" customFormat="1" ht="19.5" customHeight="1" x14ac:dyDescent="0.25">
      <c r="B106" s="150">
        <v>162</v>
      </c>
      <c r="C106" s="61">
        <v>7</v>
      </c>
      <c r="D106" s="151" t="s">
        <v>99</v>
      </c>
      <c r="E106" s="228">
        <v>7381</v>
      </c>
      <c r="F106" s="228">
        <v>458</v>
      </c>
      <c r="G106" s="228">
        <v>2829</v>
      </c>
      <c r="H106" s="228">
        <v>7025</v>
      </c>
      <c r="I106" s="228">
        <v>8203</v>
      </c>
      <c r="J106" s="169"/>
      <c r="K106" s="229">
        <v>3676.1245967662953</v>
      </c>
      <c r="L106" s="230">
        <f t="shared" si="15"/>
        <v>448.14392256080646</v>
      </c>
      <c r="M106" s="169"/>
      <c r="N106" s="229">
        <v>1789.4516774130361</v>
      </c>
      <c r="O106" s="230">
        <f t="shared" si="16"/>
        <v>218.14600480471</v>
      </c>
      <c r="P106" s="169">
        <v>6</v>
      </c>
      <c r="Q106" s="229">
        <v>1886.672919353259</v>
      </c>
      <c r="R106" s="230">
        <f t="shared" si="17"/>
        <v>229.99791775609643</v>
      </c>
      <c r="S106" s="169"/>
      <c r="T106" s="153">
        <v>2.1632324856048667E-2</v>
      </c>
      <c r="U106" s="153">
        <v>1.3747227885786546E-2</v>
      </c>
      <c r="V106" s="153">
        <v>4.4963494133755499E-2</v>
      </c>
      <c r="W106" s="153">
        <v>0.62865719796320485</v>
      </c>
      <c r="X106" s="153">
        <v>0.27728046879551088</v>
      </c>
      <c r="Y106" s="153">
        <v>1.3719286365693483E-2</v>
      </c>
      <c r="Z106" s="210">
        <f t="shared" si="18"/>
        <v>0.4867766666524655</v>
      </c>
      <c r="AA106" s="153">
        <v>0</v>
      </c>
      <c r="AB106" s="153">
        <v>0</v>
      </c>
      <c r="AC106" s="153">
        <v>1</v>
      </c>
      <c r="AD106" s="231">
        <f t="shared" si="19"/>
        <v>0.51322333334753445</v>
      </c>
    </row>
    <row r="107" spans="1:31" s="233" customFormat="1" ht="20.100000000000001" customHeight="1" x14ac:dyDescent="0.25">
      <c r="A107" s="205"/>
      <c r="B107" s="150">
        <v>376</v>
      </c>
      <c r="C107" s="61">
        <v>7</v>
      </c>
      <c r="D107" s="151" t="s">
        <v>100</v>
      </c>
      <c r="E107" s="228">
        <v>4814</v>
      </c>
      <c r="F107" s="228">
        <v>235</v>
      </c>
      <c r="G107" s="228">
        <v>0</v>
      </c>
      <c r="H107" s="228">
        <v>12808</v>
      </c>
      <c r="I107" s="228">
        <v>12808</v>
      </c>
      <c r="J107" s="169"/>
      <c r="K107" s="229">
        <v>3841.1</v>
      </c>
      <c r="L107" s="230">
        <f t="shared" si="15"/>
        <v>299.89850093691444</v>
      </c>
      <c r="M107" s="169"/>
      <c r="N107" s="229">
        <v>1314.51</v>
      </c>
      <c r="O107" s="230">
        <f t="shared" si="16"/>
        <v>102.63194878201125</v>
      </c>
      <c r="P107" s="169"/>
      <c r="Q107" s="229">
        <v>2526.59</v>
      </c>
      <c r="R107" s="230">
        <f t="shared" si="17"/>
        <v>197.2665521549032</v>
      </c>
      <c r="S107" s="169"/>
      <c r="T107" s="153">
        <v>5.3685403686544793E-2</v>
      </c>
      <c r="U107" s="153">
        <v>0</v>
      </c>
      <c r="V107" s="153">
        <v>2.1452860761804779E-3</v>
      </c>
      <c r="W107" s="153">
        <v>0.88338620474549456</v>
      </c>
      <c r="X107" s="153">
        <v>6.0783105491780211E-2</v>
      </c>
      <c r="Y107" s="153">
        <v>0</v>
      </c>
      <c r="Z107" s="210">
        <f t="shared" si="18"/>
        <v>0.3422222800760199</v>
      </c>
      <c r="AA107" s="153">
        <v>0</v>
      </c>
      <c r="AB107" s="153">
        <v>0</v>
      </c>
      <c r="AC107" s="153">
        <v>1</v>
      </c>
      <c r="AD107" s="231">
        <f t="shared" si="19"/>
        <v>0.65777771992398015</v>
      </c>
    </row>
    <row r="108" spans="1:31" s="233" customFormat="1" ht="20.100000000000001" customHeight="1" x14ac:dyDescent="0.25">
      <c r="A108" s="205"/>
      <c r="B108" s="150">
        <v>123</v>
      </c>
      <c r="C108" s="61">
        <v>3</v>
      </c>
      <c r="D108" s="151" t="s">
        <v>101</v>
      </c>
      <c r="E108" s="228">
        <v>37290</v>
      </c>
      <c r="F108" s="228">
        <v>9895</v>
      </c>
      <c r="G108" s="228">
        <v>0</v>
      </c>
      <c r="H108" s="228">
        <v>107909</v>
      </c>
      <c r="I108" s="228">
        <v>107909</v>
      </c>
      <c r="J108" s="169"/>
      <c r="K108" s="229">
        <v>49702.97</v>
      </c>
      <c r="L108" s="230">
        <f t="shared" si="15"/>
        <v>460.6007839939208</v>
      </c>
      <c r="M108" s="169"/>
      <c r="N108" s="229">
        <v>13105.13</v>
      </c>
      <c r="O108" s="230">
        <f t="shared" si="16"/>
        <v>121.44612590238071</v>
      </c>
      <c r="P108" s="169"/>
      <c r="Q108" s="229">
        <v>36597.839999999997</v>
      </c>
      <c r="R108" s="230">
        <f t="shared" si="17"/>
        <v>339.15465809154011</v>
      </c>
      <c r="S108" s="169">
        <v>1</v>
      </c>
      <c r="T108" s="153">
        <v>4.537001922148045E-2</v>
      </c>
      <c r="U108" s="153">
        <v>1.3300898197881288E-2</v>
      </c>
      <c r="V108" s="153">
        <v>0.16000451731497514</v>
      </c>
      <c r="W108" s="153">
        <v>0.61341856204402401</v>
      </c>
      <c r="X108" s="153">
        <v>0.14940561444258851</v>
      </c>
      <c r="Y108" s="153">
        <v>1.8500388779050646E-2</v>
      </c>
      <c r="Z108" s="210">
        <f t="shared" si="18"/>
        <v>0.26366895177491401</v>
      </c>
      <c r="AA108" s="153">
        <v>0</v>
      </c>
      <c r="AB108" s="153">
        <v>5.5795642584371107E-4</v>
      </c>
      <c r="AC108" s="153">
        <v>0.99944204357415634</v>
      </c>
      <c r="AD108" s="231">
        <f t="shared" si="19"/>
        <v>0.73633104822508588</v>
      </c>
    </row>
    <row r="109" spans="1:31" s="233" customFormat="1" ht="20.100000000000001" customHeight="1" x14ac:dyDescent="0.25">
      <c r="A109" s="205"/>
      <c r="B109" s="150">
        <v>430</v>
      </c>
      <c r="C109" s="61">
        <v>6</v>
      </c>
      <c r="D109" s="151" t="s">
        <v>102</v>
      </c>
      <c r="E109" s="228">
        <v>12095</v>
      </c>
      <c r="F109" s="228">
        <v>5715</v>
      </c>
      <c r="G109" s="228">
        <v>0</v>
      </c>
      <c r="H109" s="228">
        <v>41788</v>
      </c>
      <c r="I109" s="228">
        <v>41788</v>
      </c>
      <c r="J109" s="169"/>
      <c r="K109" s="229">
        <v>19425.939999999999</v>
      </c>
      <c r="L109" s="230">
        <f t="shared" si="15"/>
        <v>464.86886187422226</v>
      </c>
      <c r="M109" s="169"/>
      <c r="N109" s="229">
        <v>4693.33</v>
      </c>
      <c r="O109" s="230">
        <f t="shared" si="16"/>
        <v>112.31286493730258</v>
      </c>
      <c r="P109" s="169"/>
      <c r="Q109" s="229">
        <v>14732.61</v>
      </c>
      <c r="R109" s="230">
        <f t="shared" si="17"/>
        <v>352.55599693691971</v>
      </c>
      <c r="S109" s="169"/>
      <c r="T109" s="153">
        <v>4.9058983706664568E-2</v>
      </c>
      <c r="U109" s="153">
        <v>0</v>
      </c>
      <c r="V109" s="153">
        <v>0.16384954818859956</v>
      </c>
      <c r="W109" s="153">
        <v>0.77558577811489926</v>
      </c>
      <c r="X109" s="153">
        <v>0</v>
      </c>
      <c r="Y109" s="153">
        <v>1.1505689989836641E-2</v>
      </c>
      <c r="Z109" s="210">
        <f t="shared" si="18"/>
        <v>0.24160117863022332</v>
      </c>
      <c r="AA109" s="153">
        <v>0</v>
      </c>
      <c r="AB109" s="153">
        <v>0</v>
      </c>
      <c r="AC109" s="153">
        <v>1</v>
      </c>
      <c r="AD109" s="231">
        <f t="shared" si="19"/>
        <v>0.75839882136977677</v>
      </c>
    </row>
    <row r="110" spans="1:31" s="233" customFormat="1" ht="20.100000000000001" customHeight="1" x14ac:dyDescent="0.25">
      <c r="A110" s="205"/>
      <c r="B110" s="150">
        <v>20</v>
      </c>
      <c r="C110" s="61">
        <v>1</v>
      </c>
      <c r="D110" s="151" t="s">
        <v>103</v>
      </c>
      <c r="E110" s="228">
        <v>461601</v>
      </c>
      <c r="F110" s="228">
        <v>663129</v>
      </c>
      <c r="G110" s="228">
        <v>0</v>
      </c>
      <c r="H110" s="228">
        <v>2754873</v>
      </c>
      <c r="I110" s="228">
        <v>2754873</v>
      </c>
      <c r="J110" s="169"/>
      <c r="K110" s="229">
        <v>780564.47999999998</v>
      </c>
      <c r="L110" s="234">
        <f t="shared" si="15"/>
        <v>283.33955140581799</v>
      </c>
      <c r="M110" s="169"/>
      <c r="N110" s="229">
        <v>403052.7</v>
      </c>
      <c r="O110" s="230">
        <f t="shared" si="16"/>
        <v>146.30536507490544</v>
      </c>
      <c r="P110" s="169"/>
      <c r="Q110" s="229">
        <v>377511.78</v>
      </c>
      <c r="R110" s="230">
        <f t="shared" si="17"/>
        <v>137.03418633091252</v>
      </c>
      <c r="S110" s="169"/>
      <c r="T110" s="153">
        <v>3.7660955999054217E-2</v>
      </c>
      <c r="U110" s="153">
        <v>0</v>
      </c>
      <c r="V110" s="153">
        <v>8.1647139443551675E-2</v>
      </c>
      <c r="W110" s="153">
        <v>0.36343674164693601</v>
      </c>
      <c r="X110" s="153">
        <v>0.5121150410355767</v>
      </c>
      <c r="Y110" s="153">
        <v>5.1401218748813732E-3</v>
      </c>
      <c r="Z110" s="210">
        <f t="shared" si="18"/>
        <v>0.51636054461509706</v>
      </c>
      <c r="AA110" s="153">
        <v>0</v>
      </c>
      <c r="AB110" s="153">
        <v>3.1326174775261315E-4</v>
      </c>
      <c r="AC110" s="153">
        <v>0.99968673825224741</v>
      </c>
      <c r="AD110" s="231">
        <f t="shared" si="19"/>
        <v>0.48363945538490305</v>
      </c>
    </row>
    <row r="111" spans="1:31" s="233" customFormat="1" ht="20.100000000000001" customHeight="1" x14ac:dyDescent="0.25">
      <c r="A111" s="205"/>
      <c r="B111" s="150">
        <v>53</v>
      </c>
      <c r="C111" s="61">
        <v>2</v>
      </c>
      <c r="D111" s="151" t="s">
        <v>104</v>
      </c>
      <c r="E111" s="228">
        <v>148153</v>
      </c>
      <c r="F111" s="228">
        <v>65077</v>
      </c>
      <c r="G111" s="228">
        <v>0</v>
      </c>
      <c r="H111" s="228">
        <v>594100</v>
      </c>
      <c r="I111" s="228">
        <v>594100</v>
      </c>
      <c r="J111" s="169"/>
      <c r="K111" s="229">
        <v>195253.8</v>
      </c>
      <c r="L111" s="230">
        <f t="shared" si="15"/>
        <v>328.65477192391853</v>
      </c>
      <c r="M111" s="169"/>
      <c r="N111" s="229">
        <v>109678.89</v>
      </c>
      <c r="O111" s="230">
        <f t="shared" si="16"/>
        <v>184.61351624305672</v>
      </c>
      <c r="P111" s="169"/>
      <c r="Q111" s="229">
        <v>85574.91</v>
      </c>
      <c r="R111" s="230">
        <f t="shared" si="17"/>
        <v>144.04125568086181</v>
      </c>
      <c r="S111" s="169">
        <v>1</v>
      </c>
      <c r="T111" s="153">
        <v>2.9846126269148055E-2</v>
      </c>
      <c r="U111" s="153">
        <v>0</v>
      </c>
      <c r="V111" s="153">
        <v>0.1141392842323623</v>
      </c>
      <c r="W111" s="153">
        <v>0.37938266880709676</v>
      </c>
      <c r="X111" s="153">
        <v>0.47065438025494238</v>
      </c>
      <c r="Y111" s="153">
        <v>5.9775404364504417E-3</v>
      </c>
      <c r="Z111" s="210">
        <f t="shared" si="18"/>
        <v>0.56172473980019855</v>
      </c>
      <c r="AA111" s="153">
        <v>0</v>
      </c>
      <c r="AB111" s="153">
        <v>1.1477663254334711E-3</v>
      </c>
      <c r="AC111" s="153">
        <v>0.99885223367456655</v>
      </c>
      <c r="AD111" s="231">
        <f t="shared" si="19"/>
        <v>0.43827526019980151</v>
      </c>
      <c r="AE111" s="235"/>
    </row>
    <row r="112" spans="1:31" s="149" customFormat="1" ht="20.100000000000001" customHeight="1" x14ac:dyDescent="0.25">
      <c r="B112" s="150">
        <v>21</v>
      </c>
      <c r="C112" s="61">
        <v>4</v>
      </c>
      <c r="D112" s="151" t="s">
        <v>105</v>
      </c>
      <c r="E112" s="228">
        <v>31004</v>
      </c>
      <c r="F112" s="228">
        <v>2306</v>
      </c>
      <c r="G112" s="228">
        <v>0</v>
      </c>
      <c r="H112" s="228">
        <v>96440</v>
      </c>
      <c r="I112" s="228">
        <v>96440</v>
      </c>
      <c r="J112" s="169"/>
      <c r="K112" s="229">
        <v>28494.98</v>
      </c>
      <c r="L112" s="230">
        <f t="shared" si="15"/>
        <v>295.46847781003731</v>
      </c>
      <c r="M112" s="169"/>
      <c r="N112" s="229">
        <v>11233.39</v>
      </c>
      <c r="O112" s="230">
        <f t="shared" si="16"/>
        <v>116.48060970551639</v>
      </c>
      <c r="P112" s="169"/>
      <c r="Q112" s="229">
        <v>17261.59</v>
      </c>
      <c r="R112" s="230">
        <f t="shared" si="17"/>
        <v>178.98786810452094</v>
      </c>
      <c r="S112" s="169"/>
      <c r="T112" s="153">
        <v>4.7303618943168535E-2</v>
      </c>
      <c r="U112" s="153">
        <v>1.1163148435156262E-3</v>
      </c>
      <c r="V112" s="153">
        <v>0.14330224446938991</v>
      </c>
      <c r="W112" s="153">
        <v>0.67749272481414791</v>
      </c>
      <c r="X112" s="153">
        <v>0.11684184382452671</v>
      </c>
      <c r="Y112" s="153">
        <v>1.3943253105251399E-2</v>
      </c>
      <c r="Z112" s="210">
        <f t="shared" si="18"/>
        <v>0.39422347374870942</v>
      </c>
      <c r="AA112" s="153">
        <v>0</v>
      </c>
      <c r="AB112" s="153">
        <v>1.7617148825803417E-3</v>
      </c>
      <c r="AC112" s="153">
        <v>0.99823828511741963</v>
      </c>
      <c r="AD112" s="231">
        <f t="shared" si="19"/>
        <v>0.60577652625129064</v>
      </c>
    </row>
    <row r="113" spans="2:30" s="206" customFormat="1" ht="20.100000000000001" customHeight="1" x14ac:dyDescent="0.25">
      <c r="B113" s="150">
        <v>192</v>
      </c>
      <c r="C113" s="61">
        <v>7</v>
      </c>
      <c r="D113" s="151" t="s">
        <v>106</v>
      </c>
      <c r="E113" s="228">
        <v>2874</v>
      </c>
      <c r="F113" s="228">
        <v>7</v>
      </c>
      <c r="G113" s="228">
        <v>653</v>
      </c>
      <c r="H113" s="228">
        <v>4995</v>
      </c>
      <c r="I113" s="228">
        <v>5267</v>
      </c>
      <c r="J113" s="169"/>
      <c r="K113" s="229">
        <v>1531.78</v>
      </c>
      <c r="L113" s="230">
        <f t="shared" si="15"/>
        <v>290.82589709512058</v>
      </c>
      <c r="M113" s="169"/>
      <c r="N113" s="229">
        <v>391.85</v>
      </c>
      <c r="O113" s="230">
        <f t="shared" si="16"/>
        <v>74.397190051262584</v>
      </c>
      <c r="P113" s="169"/>
      <c r="Q113" s="229">
        <v>1139.93</v>
      </c>
      <c r="R113" s="230">
        <f t="shared" si="17"/>
        <v>216.428707043858</v>
      </c>
      <c r="S113" s="169"/>
      <c r="T113" s="153">
        <v>7.0230955722853122E-2</v>
      </c>
      <c r="U113" s="153">
        <v>0</v>
      </c>
      <c r="V113" s="153">
        <v>0</v>
      </c>
      <c r="W113" s="153">
        <v>0.90098251882097735</v>
      </c>
      <c r="X113" s="153">
        <v>2.59027689166773E-2</v>
      </c>
      <c r="Y113" s="153">
        <v>2.8837565394921522E-3</v>
      </c>
      <c r="Z113" s="210">
        <f t="shared" si="18"/>
        <v>0.25581349802190917</v>
      </c>
      <c r="AA113" s="153">
        <v>0</v>
      </c>
      <c r="AB113" s="153">
        <v>0</v>
      </c>
      <c r="AC113" s="153">
        <v>1</v>
      </c>
      <c r="AD113" s="231">
        <f t="shared" si="19"/>
        <v>0.74418650197809089</v>
      </c>
    </row>
    <row r="114" spans="2:30" s="207" customFormat="1" ht="20.100000000000001" customHeight="1" x14ac:dyDescent="0.25">
      <c r="B114" s="150">
        <v>604</v>
      </c>
      <c r="C114" s="61">
        <v>7</v>
      </c>
      <c r="D114" s="151" t="s">
        <v>139</v>
      </c>
      <c r="E114" s="228">
        <v>5166</v>
      </c>
      <c r="F114" s="228">
        <v>482</v>
      </c>
      <c r="G114" s="228">
        <v>575</v>
      </c>
      <c r="H114" s="228">
        <v>12518</v>
      </c>
      <c r="I114" s="228">
        <v>12757</v>
      </c>
      <c r="J114" s="169"/>
      <c r="K114" s="229">
        <v>5102.2274161472887</v>
      </c>
      <c r="L114" s="230">
        <f t="shared" si="15"/>
        <v>399.95511610467105</v>
      </c>
      <c r="M114" s="169"/>
      <c r="N114" s="229">
        <v>2566.2579329178316</v>
      </c>
      <c r="O114" s="230">
        <f t="shared" si="16"/>
        <v>201.16468863508908</v>
      </c>
      <c r="P114" s="169">
        <v>6</v>
      </c>
      <c r="Q114" s="229">
        <v>2535.9694832294576</v>
      </c>
      <c r="R114" s="230">
        <f t="shared" si="17"/>
        <v>198.79042746958203</v>
      </c>
      <c r="S114" s="169"/>
      <c r="T114" s="153">
        <v>2.68757084450904E-2</v>
      </c>
      <c r="U114" s="153">
        <v>0</v>
      </c>
      <c r="V114" s="153">
        <v>0.20602371773240166</v>
      </c>
      <c r="W114" s="153">
        <v>0.60382781989336654</v>
      </c>
      <c r="X114" s="153">
        <v>0.15743935744627915</v>
      </c>
      <c r="Y114" s="153">
        <v>5.833396482862162E-3</v>
      </c>
      <c r="Z114" s="210">
        <f t="shared" si="18"/>
        <v>0.50296815951328622</v>
      </c>
      <c r="AA114" s="153">
        <v>0</v>
      </c>
      <c r="AB114" s="153">
        <v>0</v>
      </c>
      <c r="AC114" s="153">
        <v>1</v>
      </c>
      <c r="AD114" s="231">
        <f t="shared" si="19"/>
        <v>0.49703184048671389</v>
      </c>
    </row>
    <row r="115" spans="2:30" s="207" customFormat="1" ht="20.100000000000001" customHeight="1" thickBot="1" x14ac:dyDescent="0.3">
      <c r="B115" s="236">
        <v>97</v>
      </c>
      <c r="C115" s="144">
        <v>1</v>
      </c>
      <c r="D115" s="237" t="s">
        <v>107</v>
      </c>
      <c r="E115" s="238">
        <v>321887</v>
      </c>
      <c r="F115" s="238">
        <v>52574</v>
      </c>
      <c r="G115" s="238">
        <v>1719</v>
      </c>
      <c r="H115" s="238">
        <v>1206543</v>
      </c>
      <c r="I115" s="238">
        <v>1207259</v>
      </c>
      <c r="J115" s="171"/>
      <c r="K115" s="239">
        <v>379400.79</v>
      </c>
      <c r="L115" s="240">
        <f t="shared" si="15"/>
        <v>314.26627591925177</v>
      </c>
      <c r="M115" s="171"/>
      <c r="N115" s="239">
        <v>258042.52</v>
      </c>
      <c r="O115" s="240">
        <f t="shared" si="16"/>
        <v>213.74246951151326</v>
      </c>
      <c r="P115" s="171"/>
      <c r="Q115" s="239">
        <v>121358.27</v>
      </c>
      <c r="R115" s="240">
        <f t="shared" si="17"/>
        <v>100.52380640773852</v>
      </c>
      <c r="S115" s="171">
        <v>4</v>
      </c>
      <c r="T115" s="241">
        <v>2.5763389692520445E-2</v>
      </c>
      <c r="U115" s="241">
        <v>0</v>
      </c>
      <c r="V115" s="241">
        <v>6.0863186423694829E-2</v>
      </c>
      <c r="W115" s="241">
        <v>0.43485561991876381</v>
      </c>
      <c r="X115" s="241">
        <v>0.47342476736004596</v>
      </c>
      <c r="Y115" s="241">
        <v>5.0930366049750254E-3</v>
      </c>
      <c r="Z115" s="208">
        <f t="shared" si="18"/>
        <v>0.6801317414231004</v>
      </c>
      <c r="AA115" s="241">
        <v>0.49306882835426052</v>
      </c>
      <c r="AB115" s="241">
        <v>3.3495863116703953E-4</v>
      </c>
      <c r="AC115" s="241">
        <v>0.50659621301457247</v>
      </c>
      <c r="AD115" s="242">
        <f t="shared" si="19"/>
        <v>0.31986825857689966</v>
      </c>
    </row>
    <row r="116" spans="2:30" s="207" customFormat="1" ht="18" thickBot="1" x14ac:dyDescent="0.3">
      <c r="B116" s="243"/>
      <c r="C116" s="13"/>
      <c r="K116" s="244"/>
      <c r="L116" s="244"/>
      <c r="M116" s="245"/>
      <c r="N116" s="244"/>
      <c r="O116" s="244"/>
      <c r="P116" s="246"/>
      <c r="Q116" s="244"/>
      <c r="R116" s="244"/>
      <c r="S116" s="247"/>
      <c r="U116" s="248"/>
      <c r="W116" s="248"/>
      <c r="Y116" s="248"/>
      <c r="AD116" s="249"/>
    </row>
    <row r="117" spans="2:30" s="1" customFormat="1" ht="18" thickBot="1" x14ac:dyDescent="0.3">
      <c r="B117" s="33"/>
      <c r="C117" s="2"/>
      <c r="D117" s="34" t="s">
        <v>108</v>
      </c>
      <c r="E117" s="35">
        <f>SUM(E7:E115)</f>
        <v>3828154</v>
      </c>
      <c r="F117" s="35">
        <f>SUM(F7:F115)</f>
        <v>1412166</v>
      </c>
      <c r="G117" s="35">
        <f>SUM(G7:G115)</f>
        <v>113303</v>
      </c>
      <c r="H117" s="35">
        <f>SUM(H7:H115)</f>
        <v>13133212</v>
      </c>
      <c r="I117" s="35">
        <f>SUM(I7:I115)</f>
        <v>13180401</v>
      </c>
      <c r="J117" s="36"/>
      <c r="K117" s="35">
        <f>SUM(K7:K115)</f>
        <v>4716119.7410771754</v>
      </c>
      <c r="L117" s="63">
        <f>K117*1000/I117</f>
        <v>357.81306965373625</v>
      </c>
      <c r="M117" s="37"/>
      <c r="N117" s="35">
        <f>SUM(N7:N115)</f>
        <v>2343018.1459845025</v>
      </c>
      <c r="O117" s="63">
        <f t="shared" ref="O117" si="20">N117*1000/I117</f>
        <v>177.76531578853346</v>
      </c>
      <c r="P117" s="55"/>
      <c r="Q117" s="35">
        <f>SUM(Q7:Q115)</f>
        <v>2373101.5950926715</v>
      </c>
      <c r="R117" s="63">
        <f t="shared" ref="R117" si="21">Q117*1000/I117</f>
        <v>180.04775386520268</v>
      </c>
      <c r="S117" s="54"/>
      <c r="T117" s="49">
        <v>3.1491396209742881E-2</v>
      </c>
      <c r="U117" s="50">
        <v>4.9319387121144077E-3</v>
      </c>
      <c r="V117" s="50">
        <v>8.4463646181955052E-2</v>
      </c>
      <c r="W117" s="50">
        <v>0.47789142730951817</v>
      </c>
      <c r="X117" s="50">
        <v>0.39455916296227844</v>
      </c>
      <c r="Y117" s="50">
        <v>6.6624286243903048E-3</v>
      </c>
      <c r="Z117" s="38">
        <f>N117/K117</f>
        <v>0.49681057195747758</v>
      </c>
      <c r="AA117" s="50">
        <v>5.3822873457053208E-2</v>
      </c>
      <c r="AB117" s="50">
        <v>1.1150928735662469E-3</v>
      </c>
      <c r="AC117" s="50">
        <v>0.94506203366938057</v>
      </c>
      <c r="AD117" s="39">
        <f>Q117/K117</f>
        <v>0.50318942804252209</v>
      </c>
    </row>
    <row r="118" spans="2:30" x14ac:dyDescent="0.25">
      <c r="B118" s="40"/>
      <c r="D118" s="41"/>
      <c r="G118" s="32"/>
      <c r="H118" s="32"/>
      <c r="L118" s="12"/>
      <c r="M118" s="12"/>
      <c r="N118" s="12"/>
      <c r="O118" s="12"/>
      <c r="P118" s="56"/>
      <c r="Q118" s="12"/>
      <c r="W118" s="10"/>
    </row>
    <row r="119" spans="2:30" x14ac:dyDescent="0.25">
      <c r="D119" s="69" t="s">
        <v>109</v>
      </c>
      <c r="E119" s="64"/>
      <c r="F119" s="65"/>
      <c r="G119" s="65"/>
      <c r="H119" s="64"/>
      <c r="I119" s="64"/>
      <c r="J119" s="64"/>
      <c r="K119" s="66"/>
      <c r="L119" s="66"/>
    </row>
    <row r="120" spans="2:30" ht="46.5" customHeight="1" x14ac:dyDescent="0.25">
      <c r="D120" s="289" t="s">
        <v>132</v>
      </c>
      <c r="E120" s="289"/>
      <c r="F120" s="289"/>
      <c r="G120" s="289"/>
      <c r="H120" s="289"/>
      <c r="I120" s="289"/>
      <c r="J120" s="289"/>
      <c r="K120" s="289"/>
      <c r="L120" s="289"/>
    </row>
    <row r="121" spans="2:30" ht="32.65" customHeight="1" x14ac:dyDescent="0.25">
      <c r="D121" s="289" t="s">
        <v>113</v>
      </c>
      <c r="E121" s="289"/>
      <c r="F121" s="289"/>
      <c r="G121" s="289"/>
      <c r="H121" s="289"/>
      <c r="I121" s="289"/>
      <c r="J121" s="289"/>
      <c r="K121" s="289"/>
      <c r="L121" s="289"/>
    </row>
    <row r="122" spans="2:30" ht="19.899999999999999" customHeight="1" x14ac:dyDescent="0.25">
      <c r="D122" s="289" t="s">
        <v>114</v>
      </c>
      <c r="E122" s="289"/>
      <c r="F122" s="289"/>
      <c r="G122" s="289"/>
      <c r="H122" s="289"/>
      <c r="I122" s="289"/>
      <c r="J122" s="289"/>
      <c r="K122" s="289"/>
      <c r="L122" s="289"/>
    </row>
    <row r="123" spans="2:30" x14ac:dyDescent="0.25">
      <c r="D123" s="289" t="s">
        <v>131</v>
      </c>
      <c r="E123" s="289"/>
      <c r="F123" s="289"/>
      <c r="G123" s="289"/>
      <c r="H123" s="289"/>
      <c r="I123" s="289"/>
      <c r="J123" s="289"/>
      <c r="K123" s="289"/>
      <c r="L123" s="289"/>
    </row>
    <row r="124" spans="2:30" ht="34.5" customHeight="1" x14ac:dyDescent="0.25">
      <c r="D124" s="289" t="s">
        <v>115</v>
      </c>
      <c r="E124" s="289"/>
      <c r="F124" s="289"/>
      <c r="G124" s="289"/>
      <c r="H124" s="289"/>
      <c r="I124" s="289"/>
      <c r="J124" s="289"/>
      <c r="K124" s="289"/>
      <c r="L124" s="289"/>
    </row>
    <row r="125" spans="2:30" ht="42" customHeight="1" x14ac:dyDescent="0.25">
      <c r="D125" s="289" t="s">
        <v>116</v>
      </c>
      <c r="E125" s="289"/>
      <c r="F125" s="289"/>
      <c r="G125" s="289"/>
      <c r="H125" s="289"/>
      <c r="I125" s="289"/>
      <c r="J125" s="289"/>
      <c r="K125" s="289"/>
      <c r="L125" s="289"/>
    </row>
    <row r="126" spans="2:30" x14ac:dyDescent="0.25">
      <c r="D126" s="44"/>
      <c r="E126" s="44"/>
      <c r="F126" s="44"/>
      <c r="G126" s="44"/>
      <c r="H126" s="44"/>
      <c r="I126" s="44"/>
      <c r="J126" s="44"/>
      <c r="K126" s="44"/>
      <c r="L126" s="44"/>
    </row>
    <row r="127" spans="2:30" x14ac:dyDescent="0.25">
      <c r="D127" s="67"/>
      <c r="E127" s="67"/>
      <c r="F127" s="67"/>
      <c r="G127" s="64" t="s">
        <v>110</v>
      </c>
      <c r="H127" s="64"/>
      <c r="I127" s="67"/>
      <c r="J127" s="67"/>
      <c r="K127" s="19"/>
      <c r="L127" s="19"/>
    </row>
    <row r="128" spans="2:30" x14ac:dyDescent="0.25">
      <c r="D128" s="68" t="s">
        <v>143</v>
      </c>
      <c r="E128" s="67"/>
      <c r="F128" s="67"/>
      <c r="G128" s="67"/>
      <c r="H128" s="67"/>
      <c r="I128" s="67"/>
      <c r="J128" s="67"/>
      <c r="K128" s="67"/>
      <c r="L128" s="67"/>
    </row>
    <row r="129" spans="4:12" ht="33" customHeight="1" x14ac:dyDescent="0.25">
      <c r="D129" s="280" t="s">
        <v>144</v>
      </c>
      <c r="E129" s="280"/>
      <c r="F129" s="280"/>
      <c r="G129" s="280"/>
      <c r="H129" s="280"/>
      <c r="I129" s="280"/>
      <c r="J129" s="280"/>
      <c r="K129" s="280"/>
      <c r="L129" s="280"/>
    </row>
    <row r="130" spans="4:12" x14ac:dyDescent="0.25">
      <c r="D130" s="281" t="s">
        <v>117</v>
      </c>
      <c r="E130" s="281"/>
      <c r="F130" s="281"/>
      <c r="G130" s="281"/>
      <c r="H130" s="281"/>
      <c r="I130" s="281"/>
      <c r="J130" s="281"/>
      <c r="K130" s="281"/>
      <c r="L130" s="281"/>
    </row>
  </sheetData>
  <sheetProtection sheet="1" objects="1" scenarios="1"/>
  <mergeCells count="25">
    <mergeCell ref="D129:L129"/>
    <mergeCell ref="D130:L130"/>
    <mergeCell ref="Q4:R5"/>
    <mergeCell ref="S4:S5"/>
    <mergeCell ref="T4:Z4"/>
    <mergeCell ref="D120:L120"/>
    <mergeCell ref="D121:L121"/>
    <mergeCell ref="G4:G5"/>
    <mergeCell ref="D122:L122"/>
    <mergeCell ref="D123:L123"/>
    <mergeCell ref="D124:L124"/>
    <mergeCell ref="D125:L125"/>
    <mergeCell ref="F4:F5"/>
    <mergeCell ref="AA4:AD4"/>
    <mergeCell ref="H4:H5"/>
    <mergeCell ref="I4:I5"/>
    <mergeCell ref="J4:J5"/>
    <mergeCell ref="K4:L5"/>
    <mergeCell ref="N4:O5"/>
    <mergeCell ref="P4:P5"/>
    <mergeCell ref="A1:D1"/>
    <mergeCell ref="B4:B5"/>
    <mergeCell ref="C4:C5"/>
    <mergeCell ref="D4:D5"/>
    <mergeCell ref="E4:E5"/>
  </mergeCells>
  <pageMargins left="0.25" right="0.25" top="0.75" bottom="0.75" header="0.3" footer="0.3"/>
  <pageSetup paperSize="17"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30"/>
  <sheetViews>
    <sheetView zoomScale="90" zoomScaleNormal="90" workbookViewId="0">
      <pane xSplit="4" topLeftCell="E1" activePane="topRight" state="frozen"/>
      <selection pane="topRight" sqref="A1:D1"/>
    </sheetView>
  </sheetViews>
  <sheetFormatPr defaultColWidth="9.28515625" defaultRowHeight="17.25" x14ac:dyDescent="0.25"/>
  <cols>
    <col min="1" max="1" width="1.28515625" style="12" customWidth="1"/>
    <col min="2" max="2" width="8.28515625" style="42" customWidth="1"/>
    <col min="3" max="3" width="9.7109375" style="13"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3" style="12" customWidth="1"/>
    <col min="11" max="11" width="12.7109375" style="14" customWidth="1"/>
    <col min="12" max="12" width="7.42578125" style="14" customWidth="1"/>
    <col min="13" max="13" width="3" style="15" customWidth="1"/>
    <col min="14" max="14" width="12.7109375" style="14" customWidth="1"/>
    <col min="15" max="15" width="7.7109375" style="14" customWidth="1"/>
    <col min="16" max="16" width="3" style="16" customWidth="1"/>
    <col min="17" max="17" width="12.7109375" style="14" customWidth="1"/>
    <col min="18" max="18" width="7.42578125" style="14" customWidth="1"/>
    <col min="19" max="19" width="3" style="52" customWidth="1"/>
    <col min="20" max="20" width="11" style="12" customWidth="1"/>
    <col min="21" max="21" width="10.7109375" style="17" customWidth="1"/>
    <col min="22" max="22" width="11.28515625" style="12" customWidth="1"/>
    <col min="23" max="23" width="11.28515625" style="17" customWidth="1"/>
    <col min="24" max="24" width="10.7109375" style="12" customWidth="1"/>
    <col min="25" max="25" width="11.28515625" style="17" customWidth="1"/>
    <col min="26" max="26" width="10.7109375" style="12" customWidth="1"/>
    <col min="27" max="27" width="14.42578125" style="12" customWidth="1"/>
    <col min="28" max="28" width="11.42578125" style="12" customWidth="1"/>
    <col min="29" max="29" width="11.28515625" style="12" customWidth="1"/>
    <col min="30" max="30" width="11.28515625" style="18" customWidth="1"/>
    <col min="31" max="16384" width="9.28515625" style="12"/>
  </cols>
  <sheetData>
    <row r="1" spans="1:30" s="1" customFormat="1" ht="60" customHeight="1" thickBot="1" x14ac:dyDescent="0.3">
      <c r="A1" s="257"/>
      <c r="B1" s="258"/>
      <c r="C1" s="258"/>
      <c r="D1" s="259"/>
      <c r="E1" s="3"/>
      <c r="F1" s="3"/>
      <c r="G1" s="4"/>
      <c r="H1" s="4"/>
      <c r="I1" s="5"/>
      <c r="K1" s="4"/>
      <c r="L1" s="6"/>
      <c r="M1" s="7"/>
      <c r="N1" s="5"/>
      <c r="O1" s="8"/>
      <c r="P1" s="9"/>
      <c r="Q1" s="6"/>
      <c r="R1" s="6"/>
      <c r="S1" s="53"/>
      <c r="T1" s="31"/>
      <c r="U1" s="59"/>
      <c r="V1" s="60"/>
      <c r="W1" s="59"/>
      <c r="X1" s="31"/>
      <c r="Y1" s="59"/>
      <c r="Z1" s="31"/>
      <c r="AA1" s="31"/>
      <c r="AB1" s="31"/>
      <c r="AC1" s="31"/>
      <c r="AD1" s="11"/>
    </row>
    <row r="2" spans="1:30" s="1" customFormat="1" ht="18.75" x14ac:dyDescent="0.3">
      <c r="A2" s="138"/>
      <c r="B2" s="139" t="s">
        <v>163</v>
      </c>
      <c r="C2" s="140"/>
      <c r="D2" s="138"/>
      <c r="E2" s="141"/>
      <c r="F2" s="5"/>
      <c r="G2" s="5"/>
      <c r="H2" s="5"/>
      <c r="I2" s="5"/>
      <c r="K2" s="6"/>
      <c r="L2" s="6"/>
      <c r="M2" s="7"/>
      <c r="N2" s="6"/>
      <c r="O2" s="6"/>
      <c r="P2" s="9"/>
      <c r="Q2" s="6"/>
      <c r="R2" s="6"/>
      <c r="S2" s="53"/>
      <c r="U2" s="10"/>
      <c r="W2" s="10"/>
      <c r="X2" s="58"/>
      <c r="Y2" s="10"/>
      <c r="AA2" s="57"/>
      <c r="AB2" s="57"/>
      <c r="AD2" s="11"/>
    </row>
    <row r="3" spans="1:30" ht="7.15" customHeight="1" thickBot="1" x14ac:dyDescent="0.3">
      <c r="A3" s="142"/>
      <c r="B3" s="142"/>
      <c r="C3" s="143"/>
      <c r="D3" s="142"/>
      <c r="E3" s="142"/>
    </row>
    <row r="4" spans="1:30" s="20" customFormat="1" ht="21.6" customHeight="1" x14ac:dyDescent="0.25">
      <c r="A4" s="19"/>
      <c r="B4" s="290" t="s">
        <v>0</v>
      </c>
      <c r="C4" s="292" t="s">
        <v>1</v>
      </c>
      <c r="D4" s="294" t="s">
        <v>2</v>
      </c>
      <c r="E4" s="294" t="s">
        <v>118</v>
      </c>
      <c r="F4" s="294" t="s">
        <v>3</v>
      </c>
      <c r="G4" s="294" t="s">
        <v>4</v>
      </c>
      <c r="H4" s="294" t="s">
        <v>5</v>
      </c>
      <c r="I4" s="294" t="s">
        <v>6</v>
      </c>
      <c r="J4" s="270"/>
      <c r="K4" s="272" t="s">
        <v>7</v>
      </c>
      <c r="L4" s="272"/>
      <c r="M4" s="156"/>
      <c r="N4" s="274" t="s">
        <v>8</v>
      </c>
      <c r="O4" s="275"/>
      <c r="P4" s="278"/>
      <c r="Q4" s="282" t="s">
        <v>9</v>
      </c>
      <c r="R4" s="283"/>
      <c r="S4" s="286"/>
      <c r="T4" s="267" t="s">
        <v>140</v>
      </c>
      <c r="U4" s="268"/>
      <c r="V4" s="268"/>
      <c r="W4" s="268"/>
      <c r="X4" s="268"/>
      <c r="Y4" s="268"/>
      <c r="Z4" s="288"/>
      <c r="AA4" s="267" t="s">
        <v>141</v>
      </c>
      <c r="AB4" s="268"/>
      <c r="AC4" s="268"/>
      <c r="AD4" s="269"/>
    </row>
    <row r="5" spans="1:30" s="20" customFormat="1" ht="92.25" customHeight="1" x14ac:dyDescent="0.25">
      <c r="A5" s="19"/>
      <c r="B5" s="291"/>
      <c r="C5" s="293"/>
      <c r="D5" s="295"/>
      <c r="E5" s="295"/>
      <c r="F5" s="295"/>
      <c r="G5" s="295"/>
      <c r="H5" s="295"/>
      <c r="I5" s="295"/>
      <c r="J5" s="271"/>
      <c r="K5" s="273"/>
      <c r="L5" s="273"/>
      <c r="M5" s="70"/>
      <c r="N5" s="276"/>
      <c r="O5" s="277"/>
      <c r="P5" s="279"/>
      <c r="Q5" s="284"/>
      <c r="R5" s="285"/>
      <c r="S5" s="287"/>
      <c r="T5" s="21" t="s">
        <v>10</v>
      </c>
      <c r="U5" s="22" t="s">
        <v>11</v>
      </c>
      <c r="V5" s="21" t="s">
        <v>111</v>
      </c>
      <c r="W5" s="22" t="s">
        <v>12</v>
      </c>
      <c r="X5" s="21" t="s">
        <v>13</v>
      </c>
      <c r="Y5" s="22" t="s">
        <v>14</v>
      </c>
      <c r="Z5" s="23" t="s">
        <v>112</v>
      </c>
      <c r="AA5" s="21" t="s">
        <v>15</v>
      </c>
      <c r="AB5" s="21" t="s">
        <v>16</v>
      </c>
      <c r="AC5" s="21" t="s">
        <v>17</v>
      </c>
      <c r="AD5" s="24" t="s">
        <v>18</v>
      </c>
    </row>
    <row r="6" spans="1:30" s="20" customFormat="1" ht="20.65" customHeight="1" thickBot="1" x14ac:dyDescent="0.3">
      <c r="A6" s="19"/>
      <c r="B6" s="200"/>
      <c r="C6" s="201"/>
      <c r="D6" s="202"/>
      <c r="E6" s="181"/>
      <c r="F6" s="181"/>
      <c r="G6" s="182"/>
      <c r="H6" s="181"/>
      <c r="I6" s="181"/>
      <c r="J6" s="181"/>
      <c r="K6" s="183" t="s">
        <v>19</v>
      </c>
      <c r="L6" s="183" t="s">
        <v>20</v>
      </c>
      <c r="M6" s="184"/>
      <c r="N6" s="183" t="s">
        <v>19</v>
      </c>
      <c r="O6" s="183" t="s">
        <v>21</v>
      </c>
      <c r="P6" s="185"/>
      <c r="Q6" s="183" t="s">
        <v>19</v>
      </c>
      <c r="R6" s="183" t="s">
        <v>21</v>
      </c>
      <c r="S6" s="186"/>
      <c r="T6" s="187" t="s">
        <v>22</v>
      </c>
      <c r="U6" s="188" t="s">
        <v>22</v>
      </c>
      <c r="V6" s="187" t="s">
        <v>22</v>
      </c>
      <c r="W6" s="188" t="s">
        <v>22</v>
      </c>
      <c r="X6" s="187" t="s">
        <v>22</v>
      </c>
      <c r="Y6" s="188" t="s">
        <v>22</v>
      </c>
      <c r="Z6" s="167" t="s">
        <v>22</v>
      </c>
      <c r="AA6" s="187" t="s">
        <v>22</v>
      </c>
      <c r="AB6" s="187" t="s">
        <v>22</v>
      </c>
      <c r="AC6" s="187" t="s">
        <v>22</v>
      </c>
      <c r="AD6" s="189" t="s">
        <v>22</v>
      </c>
    </row>
    <row r="7" spans="1:30" s="20" customFormat="1" ht="20.100000000000001" customHeight="1" x14ac:dyDescent="0.25">
      <c r="A7" s="19"/>
      <c r="B7" s="190">
        <v>630</v>
      </c>
      <c r="C7" s="191">
        <v>9</v>
      </c>
      <c r="D7" s="192" t="s">
        <v>72</v>
      </c>
      <c r="E7" s="193">
        <v>3553</v>
      </c>
      <c r="F7" s="193">
        <v>0</v>
      </c>
      <c r="G7" s="193">
        <v>2579</v>
      </c>
      <c r="H7" s="193">
        <v>1898</v>
      </c>
      <c r="I7" s="193">
        <v>2972</v>
      </c>
      <c r="J7" s="194"/>
      <c r="K7" s="195">
        <v>2103.6362567295682</v>
      </c>
      <c r="L7" s="196">
        <f t="shared" ref="L7:L38" si="0">K7*1000/I7</f>
        <v>707.81839055503644</v>
      </c>
      <c r="M7" s="194"/>
      <c r="N7" s="195">
        <v>1588.1670053836544</v>
      </c>
      <c r="O7" s="196">
        <f t="shared" ref="O7:O38" si="1">N7*1000/I7</f>
        <v>534.37651594335614</v>
      </c>
      <c r="P7" s="194">
        <v>6</v>
      </c>
      <c r="Q7" s="195">
        <v>515.46925134591368</v>
      </c>
      <c r="R7" s="196">
        <f t="shared" ref="R7:R38" si="2">Q7*1000/I7</f>
        <v>173.44187461168025</v>
      </c>
      <c r="S7" s="194"/>
      <c r="T7" s="197">
        <v>6.5862091105923538E-3</v>
      </c>
      <c r="U7" s="197">
        <v>0</v>
      </c>
      <c r="V7" s="197">
        <v>0.77603299641795009</v>
      </c>
      <c r="W7" s="197">
        <v>0.21738079447145761</v>
      </c>
      <c r="X7" s="197">
        <v>0</v>
      </c>
      <c r="Y7" s="197">
        <v>0</v>
      </c>
      <c r="Z7" s="198">
        <f t="shared" ref="Z7:Z38" si="3">N7/K7</f>
        <v>0.75496274619867443</v>
      </c>
      <c r="AA7" s="197">
        <v>0</v>
      </c>
      <c r="AB7" s="197">
        <v>2.1591976574624121E-2</v>
      </c>
      <c r="AC7" s="197">
        <v>0.97840802342537592</v>
      </c>
      <c r="AD7" s="199">
        <f t="shared" ref="AD7:AD38" si="4">Q7/K7</f>
        <v>0.24503725380132557</v>
      </c>
    </row>
    <row r="8" spans="1:30" s="20" customFormat="1" ht="20.100000000000001" customHeight="1" x14ac:dyDescent="0.25">
      <c r="A8" s="19"/>
      <c r="B8" s="46">
        <v>97</v>
      </c>
      <c r="C8" s="61">
        <v>1</v>
      </c>
      <c r="D8" s="45" t="s">
        <v>107</v>
      </c>
      <c r="E8" s="29">
        <v>321887</v>
      </c>
      <c r="F8" s="29">
        <v>52574</v>
      </c>
      <c r="G8" s="29">
        <v>1719</v>
      </c>
      <c r="H8" s="29">
        <v>1206543</v>
      </c>
      <c r="I8" s="29">
        <v>1207259</v>
      </c>
      <c r="J8" s="169"/>
      <c r="K8" s="62">
        <v>379400.79</v>
      </c>
      <c r="L8" s="27">
        <f t="shared" si="0"/>
        <v>314.26627591925177</v>
      </c>
      <c r="M8" s="169"/>
      <c r="N8" s="62">
        <v>258042.52</v>
      </c>
      <c r="O8" s="27">
        <f t="shared" si="1"/>
        <v>213.74246951151326</v>
      </c>
      <c r="P8" s="169"/>
      <c r="Q8" s="62">
        <v>121358.27</v>
      </c>
      <c r="R8" s="27">
        <f t="shared" si="2"/>
        <v>100.52380640773852</v>
      </c>
      <c r="S8" s="169">
        <v>4</v>
      </c>
      <c r="T8" s="51">
        <v>2.5763389692520445E-2</v>
      </c>
      <c r="U8" s="51">
        <v>0</v>
      </c>
      <c r="V8" s="51">
        <v>6.0863186423694829E-2</v>
      </c>
      <c r="W8" s="51">
        <v>0.43485561991876381</v>
      </c>
      <c r="X8" s="51">
        <v>0.47342476736004596</v>
      </c>
      <c r="Y8" s="51">
        <v>5.0930366049750254E-3</v>
      </c>
      <c r="Z8" s="25">
        <f t="shared" si="3"/>
        <v>0.6801317414231004</v>
      </c>
      <c r="AA8" s="51">
        <v>0.49306882835426052</v>
      </c>
      <c r="AB8" s="51">
        <v>3.3495863116703953E-4</v>
      </c>
      <c r="AC8" s="51">
        <v>0.50659621301457247</v>
      </c>
      <c r="AD8" s="28">
        <f t="shared" si="4"/>
        <v>0.31986825857689966</v>
      </c>
    </row>
    <row r="9" spans="1:30" s="20" customFormat="1" ht="20.100000000000001" customHeight="1" x14ac:dyDescent="0.25">
      <c r="A9" s="19"/>
      <c r="B9" s="46">
        <v>6</v>
      </c>
      <c r="C9" s="61">
        <v>2</v>
      </c>
      <c r="D9" s="45" t="s">
        <v>43</v>
      </c>
      <c r="E9" s="29">
        <v>202818</v>
      </c>
      <c r="F9" s="29">
        <v>24702</v>
      </c>
      <c r="G9" s="29">
        <v>0</v>
      </c>
      <c r="H9" s="29">
        <v>668745</v>
      </c>
      <c r="I9" s="29">
        <v>668745</v>
      </c>
      <c r="J9" s="169"/>
      <c r="K9" s="62">
        <v>251431.31</v>
      </c>
      <c r="L9" s="27">
        <f t="shared" si="0"/>
        <v>375.97486336346441</v>
      </c>
      <c r="M9" s="169"/>
      <c r="N9" s="62">
        <v>162557.16</v>
      </c>
      <c r="O9" s="27">
        <f t="shared" si="1"/>
        <v>243.07794450799634</v>
      </c>
      <c r="P9" s="169"/>
      <c r="Q9" s="62">
        <v>88874.15</v>
      </c>
      <c r="R9" s="27">
        <f t="shared" si="2"/>
        <v>132.89691885546807</v>
      </c>
      <c r="S9" s="169"/>
      <c r="T9" s="51">
        <v>2.2667595816757626E-2</v>
      </c>
      <c r="U9" s="51">
        <v>3.691009365567164E-2</v>
      </c>
      <c r="V9" s="51">
        <v>8.1092952165256818E-2</v>
      </c>
      <c r="W9" s="51">
        <v>0.52848850213672527</v>
      </c>
      <c r="X9" s="51">
        <v>0.32285597263141164</v>
      </c>
      <c r="Y9" s="51">
        <v>7.9848835941769645E-3</v>
      </c>
      <c r="Z9" s="25">
        <f t="shared" si="3"/>
        <v>0.64652711708816224</v>
      </c>
      <c r="AA9" s="51">
        <v>0.62928118018568957</v>
      </c>
      <c r="AB9" s="51">
        <v>0</v>
      </c>
      <c r="AC9" s="51">
        <v>0.37071881981431049</v>
      </c>
      <c r="AD9" s="28">
        <f t="shared" si="4"/>
        <v>0.35347288291183782</v>
      </c>
    </row>
    <row r="10" spans="1:30" s="20" customFormat="1" ht="20.100000000000001" customHeight="1" x14ac:dyDescent="0.25">
      <c r="A10" s="19"/>
      <c r="B10" s="46">
        <v>56</v>
      </c>
      <c r="C10" s="61">
        <v>5</v>
      </c>
      <c r="D10" s="45" t="s">
        <v>77</v>
      </c>
      <c r="E10" s="29">
        <v>11562</v>
      </c>
      <c r="F10" s="29">
        <v>2040</v>
      </c>
      <c r="G10" s="29">
        <v>40</v>
      </c>
      <c r="H10" s="29">
        <v>31128</v>
      </c>
      <c r="I10" s="29">
        <v>31145</v>
      </c>
      <c r="J10" s="169"/>
      <c r="K10" s="62">
        <v>13468.880335350445</v>
      </c>
      <c r="L10" s="27">
        <f t="shared" si="0"/>
        <v>432.4572270139812</v>
      </c>
      <c r="M10" s="169"/>
      <c r="N10" s="62">
        <v>8526.5002850478777</v>
      </c>
      <c r="O10" s="27">
        <f t="shared" si="1"/>
        <v>273.76786916191611</v>
      </c>
      <c r="P10" s="169">
        <v>5</v>
      </c>
      <c r="Q10" s="62">
        <v>4942.3800503025659</v>
      </c>
      <c r="R10" s="27">
        <f t="shared" si="2"/>
        <v>158.68935785206506</v>
      </c>
      <c r="S10" s="169"/>
      <c r="T10" s="51">
        <v>2.0116107930093958E-2</v>
      </c>
      <c r="U10" s="51">
        <v>0</v>
      </c>
      <c r="V10" s="51">
        <v>0.13205066115747838</v>
      </c>
      <c r="W10" s="51">
        <v>0.42500790228726903</v>
      </c>
      <c r="X10" s="51">
        <v>0.41509061944844639</v>
      </c>
      <c r="Y10" s="51">
        <v>7.7347091767123169E-3</v>
      </c>
      <c r="Z10" s="25">
        <f t="shared" si="3"/>
        <v>0.63305189984272203</v>
      </c>
      <c r="AA10" s="51">
        <v>0</v>
      </c>
      <c r="AB10" s="51">
        <v>3.0248584382103071E-3</v>
      </c>
      <c r="AC10" s="51">
        <v>0.99697514156178968</v>
      </c>
      <c r="AD10" s="28">
        <f t="shared" si="4"/>
        <v>0.36694810015727791</v>
      </c>
    </row>
    <row r="11" spans="1:30" s="20" customFormat="1" ht="20.100000000000001" customHeight="1" x14ac:dyDescent="0.25">
      <c r="A11" s="19"/>
      <c r="B11" s="46">
        <v>324</v>
      </c>
      <c r="C11" s="61">
        <v>4</v>
      </c>
      <c r="D11" s="45" t="s">
        <v>59</v>
      </c>
      <c r="E11" s="29">
        <v>46012</v>
      </c>
      <c r="F11" s="29">
        <v>8634</v>
      </c>
      <c r="G11" s="29">
        <v>0</v>
      </c>
      <c r="H11" s="29">
        <v>124234</v>
      </c>
      <c r="I11" s="29">
        <v>124234</v>
      </c>
      <c r="J11" s="169"/>
      <c r="K11" s="62">
        <v>41760.58</v>
      </c>
      <c r="L11" s="27">
        <f t="shared" si="0"/>
        <v>336.14453370252909</v>
      </c>
      <c r="M11" s="169"/>
      <c r="N11" s="62">
        <v>25354.82</v>
      </c>
      <c r="O11" s="27">
        <f t="shared" si="1"/>
        <v>204.08921873239211</v>
      </c>
      <c r="P11" s="169"/>
      <c r="Q11" s="62">
        <v>16405.759999999998</v>
      </c>
      <c r="R11" s="27">
        <f t="shared" si="2"/>
        <v>132.05531497013698</v>
      </c>
      <c r="S11" s="169"/>
      <c r="T11" s="51">
        <v>2.6998022466734134E-2</v>
      </c>
      <c r="U11" s="51">
        <v>0</v>
      </c>
      <c r="V11" s="51">
        <v>0.12126806658457839</v>
      </c>
      <c r="W11" s="51">
        <v>0.36297201084448638</v>
      </c>
      <c r="X11" s="51">
        <v>0.47776004720207049</v>
      </c>
      <c r="Y11" s="51">
        <v>1.100185290213064E-2</v>
      </c>
      <c r="Z11" s="25">
        <f t="shared" si="3"/>
        <v>0.60714721874073585</v>
      </c>
      <c r="AA11" s="51">
        <v>0</v>
      </c>
      <c r="AB11" s="51">
        <v>1.0392691347429197E-3</v>
      </c>
      <c r="AC11" s="51">
        <v>0.99896073086525716</v>
      </c>
      <c r="AD11" s="28">
        <f t="shared" si="4"/>
        <v>0.39285278125926404</v>
      </c>
    </row>
    <row r="12" spans="1:30" s="20" customFormat="1" ht="20.100000000000001" customHeight="1" x14ac:dyDescent="0.25">
      <c r="A12" s="19"/>
      <c r="B12" s="46">
        <v>335</v>
      </c>
      <c r="C12" s="61">
        <v>2</v>
      </c>
      <c r="D12" s="45" t="s">
        <v>88</v>
      </c>
      <c r="E12" s="29">
        <v>139214</v>
      </c>
      <c r="F12" s="29">
        <v>6124</v>
      </c>
      <c r="G12" s="29">
        <v>9049</v>
      </c>
      <c r="H12" s="29">
        <v>319743</v>
      </c>
      <c r="I12" s="29">
        <v>323512</v>
      </c>
      <c r="J12" s="169"/>
      <c r="K12" s="62">
        <v>154076.76837558014</v>
      </c>
      <c r="L12" s="27">
        <f t="shared" si="0"/>
        <v>476.26291567416393</v>
      </c>
      <c r="M12" s="169"/>
      <c r="N12" s="62">
        <v>91873.202700464113</v>
      </c>
      <c r="O12" s="27">
        <f t="shared" si="1"/>
        <v>283.98700110185746</v>
      </c>
      <c r="P12" s="169">
        <v>6</v>
      </c>
      <c r="Q12" s="62">
        <v>62203.565675116028</v>
      </c>
      <c r="R12" s="27">
        <f t="shared" si="2"/>
        <v>192.2759145723065</v>
      </c>
      <c r="S12" s="169"/>
      <c r="T12" s="51">
        <v>1.9176211868263304E-2</v>
      </c>
      <c r="U12" s="51">
        <v>9.2235817963459232E-4</v>
      </c>
      <c r="V12" s="51">
        <v>5.4115017805674959E-2</v>
      </c>
      <c r="W12" s="51">
        <v>0.61347662913442114</v>
      </c>
      <c r="X12" s="51">
        <v>0.3054083146690853</v>
      </c>
      <c r="Y12" s="51">
        <v>6.9014683429208124E-3</v>
      </c>
      <c r="Z12" s="25">
        <f t="shared" si="3"/>
        <v>0.59628199415834349</v>
      </c>
      <c r="AA12" s="51">
        <v>0.25270432376979135</v>
      </c>
      <c r="AB12" s="51">
        <v>1.1566861034267518E-3</v>
      </c>
      <c r="AC12" s="51">
        <v>0.74613899012678198</v>
      </c>
      <c r="AD12" s="28">
        <f t="shared" si="4"/>
        <v>0.40371800584165657</v>
      </c>
    </row>
    <row r="13" spans="1:30" s="20" customFormat="1" ht="20.100000000000001" customHeight="1" x14ac:dyDescent="0.25">
      <c r="A13" s="19"/>
      <c r="B13" s="46">
        <v>36</v>
      </c>
      <c r="C13" s="61">
        <v>3</v>
      </c>
      <c r="D13" s="45" t="s">
        <v>52</v>
      </c>
      <c r="E13" s="29">
        <v>30403</v>
      </c>
      <c r="F13" s="29">
        <v>26409</v>
      </c>
      <c r="G13" s="29">
        <v>0</v>
      </c>
      <c r="H13" s="29">
        <v>131000</v>
      </c>
      <c r="I13" s="29">
        <v>131000</v>
      </c>
      <c r="J13" s="169"/>
      <c r="K13" s="62">
        <v>58169.727051212569</v>
      </c>
      <c r="L13" s="27">
        <f t="shared" si="0"/>
        <v>444.04371794818758</v>
      </c>
      <c r="M13" s="169"/>
      <c r="N13" s="62">
        <v>33541.424493530685</v>
      </c>
      <c r="O13" s="27">
        <f t="shared" si="1"/>
        <v>256.04140834756248</v>
      </c>
      <c r="P13" s="169">
        <v>5</v>
      </c>
      <c r="Q13" s="62">
        <v>24628.302557681887</v>
      </c>
      <c r="R13" s="27">
        <f t="shared" si="2"/>
        <v>188.0023096006251</v>
      </c>
      <c r="S13" s="169"/>
      <c r="T13" s="51">
        <v>2.1519956617800158E-2</v>
      </c>
      <c r="U13" s="51">
        <v>2.9813879854532575E-5</v>
      </c>
      <c r="V13" s="51">
        <v>6.952537154317287E-2</v>
      </c>
      <c r="W13" s="51">
        <v>0.41946519005815186</v>
      </c>
      <c r="X13" s="51">
        <v>0.48206582569709644</v>
      </c>
      <c r="Y13" s="51">
        <v>7.3938422039240784E-3</v>
      </c>
      <c r="Z13" s="25">
        <f t="shared" si="3"/>
        <v>0.57661306308005966</v>
      </c>
      <c r="AA13" s="51">
        <v>0</v>
      </c>
      <c r="AB13" s="51">
        <v>0</v>
      </c>
      <c r="AC13" s="51">
        <v>1</v>
      </c>
      <c r="AD13" s="28">
        <f t="shared" si="4"/>
        <v>0.42338693691994039</v>
      </c>
    </row>
    <row r="14" spans="1:30" s="20" customFormat="1" ht="20.100000000000001" customHeight="1" x14ac:dyDescent="0.25">
      <c r="A14" s="19"/>
      <c r="B14" s="46">
        <v>760</v>
      </c>
      <c r="C14" s="61">
        <v>4</v>
      </c>
      <c r="D14" s="45" t="s">
        <v>153</v>
      </c>
      <c r="E14" s="29">
        <v>22148</v>
      </c>
      <c r="F14" s="29">
        <v>1504</v>
      </c>
      <c r="G14" s="29">
        <v>26</v>
      </c>
      <c r="H14" s="29">
        <v>62235</v>
      </c>
      <c r="I14" s="29">
        <v>62246</v>
      </c>
      <c r="J14" s="169"/>
      <c r="K14" s="62">
        <v>20147.41</v>
      </c>
      <c r="L14" s="27">
        <f t="shared" si="0"/>
        <v>323.67397101821803</v>
      </c>
      <c r="M14" s="169"/>
      <c r="N14" s="62">
        <v>11565.51</v>
      </c>
      <c r="O14" s="27">
        <f t="shared" si="1"/>
        <v>185.80326446679305</v>
      </c>
      <c r="P14" s="169"/>
      <c r="Q14" s="62">
        <v>8581.9</v>
      </c>
      <c r="R14" s="27">
        <f t="shared" si="2"/>
        <v>137.870706551425</v>
      </c>
      <c r="S14" s="169"/>
      <c r="T14" s="51">
        <v>2.9649362630787577E-2</v>
      </c>
      <c r="U14" s="51">
        <v>0</v>
      </c>
      <c r="V14" s="51">
        <v>2.341012199202629E-2</v>
      </c>
      <c r="W14" s="51">
        <v>0.49833254218793638</v>
      </c>
      <c r="X14" s="51">
        <v>0.44148766461660571</v>
      </c>
      <c r="Y14" s="51">
        <v>7.1203085726440074E-3</v>
      </c>
      <c r="Z14" s="25">
        <f t="shared" si="3"/>
        <v>0.57404450497607384</v>
      </c>
      <c r="AA14" s="51">
        <v>0</v>
      </c>
      <c r="AB14" s="51">
        <v>4.987240587748634E-3</v>
      </c>
      <c r="AC14" s="51">
        <v>0.99501275941225142</v>
      </c>
      <c r="AD14" s="28">
        <f t="shared" si="4"/>
        <v>0.42595549502392616</v>
      </c>
    </row>
    <row r="15" spans="1:30" s="20" customFormat="1" ht="20.100000000000001" customHeight="1" x14ac:dyDescent="0.25">
      <c r="A15" s="19"/>
      <c r="B15" s="46">
        <v>357</v>
      </c>
      <c r="C15" s="61">
        <v>2</v>
      </c>
      <c r="D15" s="45" t="s">
        <v>69</v>
      </c>
      <c r="E15" s="29">
        <v>167298</v>
      </c>
      <c r="F15" s="29">
        <v>31693</v>
      </c>
      <c r="G15" s="29">
        <v>0</v>
      </c>
      <c r="H15" s="29">
        <v>458986</v>
      </c>
      <c r="I15" s="29">
        <v>458986</v>
      </c>
      <c r="J15" s="169"/>
      <c r="K15" s="62">
        <v>201273.28</v>
      </c>
      <c r="L15" s="27">
        <f t="shared" si="0"/>
        <v>438.51725324955447</v>
      </c>
      <c r="M15" s="169"/>
      <c r="N15" s="62">
        <v>113720.4</v>
      </c>
      <c r="O15" s="27">
        <f t="shared" si="1"/>
        <v>247.76441982979873</v>
      </c>
      <c r="P15" s="169"/>
      <c r="Q15" s="62">
        <v>87552.87999999999</v>
      </c>
      <c r="R15" s="27">
        <f t="shared" si="2"/>
        <v>190.75283341975569</v>
      </c>
      <c r="S15" s="169">
        <v>1</v>
      </c>
      <c r="T15" s="51">
        <v>2.2238841931614736E-2</v>
      </c>
      <c r="U15" s="51">
        <v>1.3336481405271175E-2</v>
      </c>
      <c r="V15" s="51">
        <v>9.3452801784024681E-2</v>
      </c>
      <c r="W15" s="51">
        <v>0.45479940274568154</v>
      </c>
      <c r="X15" s="51">
        <v>0.4078541756800011</v>
      </c>
      <c r="Y15" s="51">
        <v>8.3182964534067767E-3</v>
      </c>
      <c r="Z15" s="25">
        <f t="shared" si="3"/>
        <v>0.56500495247059124</v>
      </c>
      <c r="AA15" s="51">
        <v>0</v>
      </c>
      <c r="AB15" s="51">
        <v>1.3805371108294784E-3</v>
      </c>
      <c r="AC15" s="51">
        <v>0.99861946288917058</v>
      </c>
      <c r="AD15" s="28">
        <f t="shared" si="4"/>
        <v>0.43499504752940871</v>
      </c>
    </row>
    <row r="16" spans="1:30" s="20" customFormat="1" ht="20.100000000000001" customHeight="1" x14ac:dyDescent="0.25">
      <c r="A16" s="19"/>
      <c r="B16" s="46">
        <v>53</v>
      </c>
      <c r="C16" s="61">
        <v>2</v>
      </c>
      <c r="D16" s="45" t="s">
        <v>104</v>
      </c>
      <c r="E16" s="29">
        <v>148153</v>
      </c>
      <c r="F16" s="29">
        <v>65077</v>
      </c>
      <c r="G16" s="29">
        <v>0</v>
      </c>
      <c r="H16" s="29">
        <v>594100</v>
      </c>
      <c r="I16" s="29">
        <v>594100</v>
      </c>
      <c r="J16" s="169"/>
      <c r="K16" s="62">
        <v>195253.8</v>
      </c>
      <c r="L16" s="27">
        <f t="shared" si="0"/>
        <v>328.65477192391853</v>
      </c>
      <c r="M16" s="169"/>
      <c r="N16" s="62">
        <v>109678.89</v>
      </c>
      <c r="O16" s="27">
        <f t="shared" si="1"/>
        <v>184.61351624305672</v>
      </c>
      <c r="P16" s="169"/>
      <c r="Q16" s="62">
        <v>85574.91</v>
      </c>
      <c r="R16" s="27">
        <f t="shared" si="2"/>
        <v>144.04125568086181</v>
      </c>
      <c r="S16" s="169">
        <v>1</v>
      </c>
      <c r="T16" s="51">
        <v>2.9846126269148055E-2</v>
      </c>
      <c r="U16" s="51">
        <v>0</v>
      </c>
      <c r="V16" s="51">
        <v>0.1141392842323623</v>
      </c>
      <c r="W16" s="51">
        <v>0.37938266880709676</v>
      </c>
      <c r="X16" s="51">
        <v>0.47065438025494238</v>
      </c>
      <c r="Y16" s="51">
        <v>5.9775404364504417E-3</v>
      </c>
      <c r="Z16" s="25">
        <f t="shared" si="3"/>
        <v>0.56172473980019855</v>
      </c>
      <c r="AA16" s="51">
        <v>0</v>
      </c>
      <c r="AB16" s="51">
        <v>1.1477663254334711E-3</v>
      </c>
      <c r="AC16" s="51">
        <v>0.99885223367456655</v>
      </c>
      <c r="AD16" s="28">
        <f t="shared" si="4"/>
        <v>0.43827526019980151</v>
      </c>
    </row>
    <row r="17" spans="1:30" s="20" customFormat="1" ht="20.100000000000001" customHeight="1" x14ac:dyDescent="0.25">
      <c r="A17" s="19"/>
      <c r="B17" s="46">
        <v>39</v>
      </c>
      <c r="C17" s="61">
        <v>7</v>
      </c>
      <c r="D17" s="45" t="s">
        <v>73</v>
      </c>
      <c r="E17" s="29">
        <v>2301</v>
      </c>
      <c r="F17" s="29">
        <v>0</v>
      </c>
      <c r="G17" s="29">
        <v>0</v>
      </c>
      <c r="H17" s="29">
        <v>4712</v>
      </c>
      <c r="I17" s="29">
        <v>4712</v>
      </c>
      <c r="J17" s="169"/>
      <c r="K17" s="62">
        <v>2556.61</v>
      </c>
      <c r="L17" s="27">
        <f t="shared" si="0"/>
        <v>542.57427843803055</v>
      </c>
      <c r="M17" s="169"/>
      <c r="N17" s="62">
        <v>1430.76</v>
      </c>
      <c r="O17" s="27">
        <f t="shared" si="1"/>
        <v>303.64176570458403</v>
      </c>
      <c r="P17" s="169"/>
      <c r="Q17" s="62">
        <v>1125.8499999999999</v>
      </c>
      <c r="R17" s="27">
        <f t="shared" si="2"/>
        <v>238.93251273344652</v>
      </c>
      <c r="S17" s="169"/>
      <c r="T17" s="51">
        <v>1.8144203080880092E-2</v>
      </c>
      <c r="U17" s="51">
        <v>0</v>
      </c>
      <c r="V17" s="51">
        <v>1.0700606670580671E-2</v>
      </c>
      <c r="W17" s="51">
        <v>0.90843328021471104</v>
      </c>
      <c r="X17" s="51">
        <v>6.2721910033828168E-2</v>
      </c>
      <c r="Y17" s="51">
        <v>0</v>
      </c>
      <c r="Z17" s="25">
        <f t="shared" si="3"/>
        <v>0.55963169978995619</v>
      </c>
      <c r="AA17" s="51">
        <v>0</v>
      </c>
      <c r="AB17" s="51">
        <v>0</v>
      </c>
      <c r="AC17" s="51">
        <v>1</v>
      </c>
      <c r="AD17" s="28">
        <f t="shared" si="4"/>
        <v>0.44036830021004369</v>
      </c>
    </row>
    <row r="18" spans="1:30" s="20" customFormat="1" ht="20.100000000000001" customHeight="1" x14ac:dyDescent="0.25">
      <c r="A18" s="19"/>
      <c r="B18" s="46">
        <v>1</v>
      </c>
      <c r="C18" s="61">
        <v>1</v>
      </c>
      <c r="D18" s="45" t="s">
        <v>53</v>
      </c>
      <c r="E18" s="29">
        <v>170211</v>
      </c>
      <c r="F18" s="29">
        <v>41049</v>
      </c>
      <c r="G18" s="29">
        <v>0</v>
      </c>
      <c r="H18" s="29">
        <v>562302</v>
      </c>
      <c r="I18" s="29">
        <v>562302</v>
      </c>
      <c r="J18" s="169"/>
      <c r="K18" s="62">
        <v>209169.23</v>
      </c>
      <c r="L18" s="27">
        <f t="shared" si="0"/>
        <v>371.98734843553819</v>
      </c>
      <c r="M18" s="169"/>
      <c r="N18" s="62">
        <v>116189.31</v>
      </c>
      <c r="O18" s="27">
        <f t="shared" si="1"/>
        <v>206.63150762401699</v>
      </c>
      <c r="P18" s="169"/>
      <c r="Q18" s="62">
        <v>92979.92</v>
      </c>
      <c r="R18" s="27">
        <f t="shared" si="2"/>
        <v>165.3558408115212</v>
      </c>
      <c r="S18" s="169">
        <v>1</v>
      </c>
      <c r="T18" s="51">
        <v>2.6665792231660556E-2</v>
      </c>
      <c r="U18" s="51">
        <v>1.696369485282252E-4</v>
      </c>
      <c r="V18" s="51">
        <v>7.6787356771462034E-2</v>
      </c>
      <c r="W18" s="51">
        <v>0.45664054636351659</v>
      </c>
      <c r="X18" s="51">
        <v>0.43367500848399909</v>
      </c>
      <c r="Y18" s="51">
        <v>6.0616592008335361E-3</v>
      </c>
      <c r="Z18" s="25">
        <f t="shared" si="3"/>
        <v>0.5554799336403351</v>
      </c>
      <c r="AA18" s="51">
        <v>0</v>
      </c>
      <c r="AB18" s="51">
        <v>1.716069448113098E-3</v>
      </c>
      <c r="AC18" s="51">
        <v>0.99828393055188691</v>
      </c>
      <c r="AD18" s="28">
        <f t="shared" si="4"/>
        <v>0.44452006635966484</v>
      </c>
    </row>
    <row r="19" spans="1:30" s="20" customFormat="1" ht="20.100000000000001" customHeight="1" x14ac:dyDescent="0.25">
      <c r="A19" s="19"/>
      <c r="B19" s="46">
        <v>293</v>
      </c>
      <c r="C19" s="61">
        <v>3</v>
      </c>
      <c r="D19" s="45" t="s">
        <v>80</v>
      </c>
      <c r="E19" s="29">
        <v>26634</v>
      </c>
      <c r="F19" s="29">
        <v>7997</v>
      </c>
      <c r="G19" s="29">
        <v>0</v>
      </c>
      <c r="H19" s="29">
        <v>81496</v>
      </c>
      <c r="I19" s="29">
        <v>81496</v>
      </c>
      <c r="J19" s="169"/>
      <c r="K19" s="62">
        <v>36497.370000000003</v>
      </c>
      <c r="L19" s="27">
        <f t="shared" si="0"/>
        <v>447.84247079611271</v>
      </c>
      <c r="M19" s="169"/>
      <c r="N19" s="62">
        <v>20203.580000000002</v>
      </c>
      <c r="O19" s="27">
        <f t="shared" si="1"/>
        <v>247.90885442230294</v>
      </c>
      <c r="P19" s="169"/>
      <c r="Q19" s="62">
        <v>16293.789999999999</v>
      </c>
      <c r="R19" s="27">
        <f t="shared" si="2"/>
        <v>199.93361637380974</v>
      </c>
      <c r="S19" s="169">
        <v>1</v>
      </c>
      <c r="T19" s="51">
        <v>2.2225763948765517E-2</v>
      </c>
      <c r="U19" s="51">
        <v>2.5035167034753243E-3</v>
      </c>
      <c r="V19" s="51">
        <v>0.11326012518573442</v>
      </c>
      <c r="W19" s="51">
        <v>0.55168737421783653</v>
      </c>
      <c r="X19" s="51">
        <v>0.29806598632519582</v>
      </c>
      <c r="Y19" s="51">
        <v>1.2257233618992275E-2</v>
      </c>
      <c r="Z19" s="25">
        <f t="shared" si="3"/>
        <v>0.55356262656733901</v>
      </c>
      <c r="AA19" s="51">
        <v>0</v>
      </c>
      <c r="AB19" s="51">
        <v>5.2572176270836929E-3</v>
      </c>
      <c r="AC19" s="51">
        <v>0.99474278237291636</v>
      </c>
      <c r="AD19" s="28">
        <f t="shared" si="4"/>
        <v>0.44643737343266099</v>
      </c>
    </row>
    <row r="20" spans="1:30" s="20" customFormat="1" ht="20.100000000000001" customHeight="1" x14ac:dyDescent="0.25">
      <c r="A20" s="19"/>
      <c r="B20" s="46">
        <v>87</v>
      </c>
      <c r="C20" s="61">
        <v>4</v>
      </c>
      <c r="D20" s="45" t="s">
        <v>82</v>
      </c>
      <c r="E20" s="29">
        <v>72023</v>
      </c>
      <c r="F20" s="29">
        <v>6080</v>
      </c>
      <c r="G20" s="29">
        <v>3598</v>
      </c>
      <c r="H20" s="29">
        <v>169276</v>
      </c>
      <c r="I20" s="29">
        <v>170775</v>
      </c>
      <c r="J20" s="169"/>
      <c r="K20" s="62">
        <v>45027.23</v>
      </c>
      <c r="L20" s="27">
        <f t="shared" si="0"/>
        <v>263.6640608988435</v>
      </c>
      <c r="M20" s="169"/>
      <c r="N20" s="62">
        <v>24891.75</v>
      </c>
      <c r="O20" s="27">
        <f t="shared" si="1"/>
        <v>145.75757575757575</v>
      </c>
      <c r="P20" s="169"/>
      <c r="Q20" s="62">
        <v>20135.48</v>
      </c>
      <c r="R20" s="27">
        <f t="shared" si="2"/>
        <v>117.90648514126775</v>
      </c>
      <c r="S20" s="169"/>
      <c r="T20" s="51">
        <v>3.7470647905430518E-2</v>
      </c>
      <c r="U20" s="51">
        <v>0</v>
      </c>
      <c r="V20" s="51">
        <v>0.13427701949441082</v>
      </c>
      <c r="W20" s="51">
        <v>0.56805809153635234</v>
      </c>
      <c r="X20" s="51">
        <v>0.25117759900368597</v>
      </c>
      <c r="Y20" s="51">
        <v>9.0166420601203202E-3</v>
      </c>
      <c r="Z20" s="25">
        <f t="shared" si="3"/>
        <v>0.55281548520750656</v>
      </c>
      <c r="AA20" s="51">
        <v>0</v>
      </c>
      <c r="AB20" s="51">
        <v>5.366646337708364E-3</v>
      </c>
      <c r="AC20" s="51">
        <v>0.99463335366229155</v>
      </c>
      <c r="AD20" s="28">
        <f t="shared" si="4"/>
        <v>0.44718451479249333</v>
      </c>
    </row>
    <row r="21" spans="1:30" s="20" customFormat="1" ht="20.100000000000001" customHeight="1" x14ac:dyDescent="0.25">
      <c r="A21" s="19"/>
      <c r="B21" s="46">
        <v>527</v>
      </c>
      <c r="C21" s="61">
        <v>9</v>
      </c>
      <c r="D21" s="45" t="s">
        <v>148</v>
      </c>
      <c r="E21" s="29">
        <v>2170</v>
      </c>
      <c r="F21" s="29">
        <v>0</v>
      </c>
      <c r="G21" s="29">
        <v>0</v>
      </c>
      <c r="H21" s="29">
        <v>2518</v>
      </c>
      <c r="I21" s="29">
        <v>2518</v>
      </c>
      <c r="J21" s="169"/>
      <c r="K21" s="62">
        <v>1736.3384778051065</v>
      </c>
      <c r="L21" s="27">
        <f t="shared" si="0"/>
        <v>689.57048363983574</v>
      </c>
      <c r="M21" s="169"/>
      <c r="N21" s="62">
        <v>915.98324572845263</v>
      </c>
      <c r="O21" s="27">
        <f t="shared" si="1"/>
        <v>363.77412459430207</v>
      </c>
      <c r="P21" s="169" t="s">
        <v>160</v>
      </c>
      <c r="Q21" s="62">
        <v>820.35523207665403</v>
      </c>
      <c r="R21" s="27">
        <f t="shared" si="2"/>
        <v>325.79635904553373</v>
      </c>
      <c r="S21" s="169">
        <v>3</v>
      </c>
      <c r="T21" s="51">
        <v>1.5142198358627864E-2</v>
      </c>
      <c r="U21" s="51">
        <v>0</v>
      </c>
      <c r="V21" s="51">
        <v>4.9127536131092567E-3</v>
      </c>
      <c r="W21" s="51">
        <v>0.78951811604270239</v>
      </c>
      <c r="X21" s="51">
        <v>0.19042693198556043</v>
      </c>
      <c r="Y21" s="51">
        <v>0</v>
      </c>
      <c r="Z21" s="25">
        <f t="shared" si="3"/>
        <v>0.52753726156339098</v>
      </c>
      <c r="AA21" s="51">
        <v>0</v>
      </c>
      <c r="AB21" s="51">
        <v>0</v>
      </c>
      <c r="AC21" s="51">
        <v>1</v>
      </c>
      <c r="AD21" s="28">
        <f t="shared" si="4"/>
        <v>0.47246273843660908</v>
      </c>
    </row>
    <row r="22" spans="1:30" s="20" customFormat="1" ht="20.100000000000001" customHeight="1" x14ac:dyDescent="0.25">
      <c r="A22" s="19"/>
      <c r="B22" s="46">
        <v>14</v>
      </c>
      <c r="C22" s="61">
        <v>3</v>
      </c>
      <c r="D22" s="45" t="s">
        <v>27</v>
      </c>
      <c r="E22" s="29">
        <v>40640</v>
      </c>
      <c r="F22" s="29">
        <v>13124</v>
      </c>
      <c r="G22" s="29">
        <v>0</v>
      </c>
      <c r="H22" s="29">
        <v>147000</v>
      </c>
      <c r="I22" s="29">
        <v>147000</v>
      </c>
      <c r="J22" s="169"/>
      <c r="K22" s="62">
        <v>57122.28</v>
      </c>
      <c r="L22" s="27">
        <f t="shared" si="0"/>
        <v>388.58693877551019</v>
      </c>
      <c r="M22" s="169"/>
      <c r="N22" s="62">
        <v>29775.279999999999</v>
      </c>
      <c r="O22" s="27">
        <f t="shared" si="1"/>
        <v>202.55292517006802</v>
      </c>
      <c r="P22" s="169"/>
      <c r="Q22" s="62">
        <v>27347</v>
      </c>
      <c r="R22" s="27">
        <f t="shared" si="2"/>
        <v>186.03401360544217</v>
      </c>
      <c r="S22" s="169"/>
      <c r="T22" s="51">
        <v>2.7202766858951455E-2</v>
      </c>
      <c r="U22" s="51">
        <v>0</v>
      </c>
      <c r="V22" s="51">
        <v>0.12734019629706253</v>
      </c>
      <c r="W22" s="51">
        <v>0.50143373966592419</v>
      </c>
      <c r="X22" s="51">
        <v>0.33916624797483014</v>
      </c>
      <c r="Y22" s="51">
        <v>4.8570492032316741E-3</v>
      </c>
      <c r="Z22" s="25">
        <f t="shared" si="3"/>
        <v>0.52125510396293706</v>
      </c>
      <c r="AA22" s="51">
        <v>0</v>
      </c>
      <c r="AB22" s="51">
        <v>2.5253227045014077E-3</v>
      </c>
      <c r="AC22" s="51">
        <v>0.99747467729549855</v>
      </c>
      <c r="AD22" s="28">
        <f t="shared" si="4"/>
        <v>0.47874489603706294</v>
      </c>
    </row>
    <row r="23" spans="1:30" s="20" customFormat="1" ht="20.100000000000001" customHeight="1" x14ac:dyDescent="0.25">
      <c r="A23" s="19"/>
      <c r="B23" s="46">
        <v>20</v>
      </c>
      <c r="C23" s="61">
        <v>1</v>
      </c>
      <c r="D23" s="45" t="s">
        <v>103</v>
      </c>
      <c r="E23" s="29">
        <v>461601</v>
      </c>
      <c r="F23" s="29">
        <v>663129</v>
      </c>
      <c r="G23" s="29">
        <v>0</v>
      </c>
      <c r="H23" s="29">
        <v>2754873</v>
      </c>
      <c r="I23" s="29">
        <v>2754873</v>
      </c>
      <c r="J23" s="169"/>
      <c r="K23" s="62">
        <v>780564.47999999998</v>
      </c>
      <c r="L23" s="157">
        <f t="shared" si="0"/>
        <v>283.33955140581799</v>
      </c>
      <c r="M23" s="169"/>
      <c r="N23" s="62">
        <v>403052.7</v>
      </c>
      <c r="O23" s="27">
        <f t="shared" si="1"/>
        <v>146.30536507490544</v>
      </c>
      <c r="P23" s="169"/>
      <c r="Q23" s="62">
        <v>377511.78</v>
      </c>
      <c r="R23" s="27">
        <f t="shared" si="2"/>
        <v>137.03418633091252</v>
      </c>
      <c r="S23" s="169"/>
      <c r="T23" s="51">
        <v>3.7660955999054217E-2</v>
      </c>
      <c r="U23" s="51">
        <v>0</v>
      </c>
      <c r="V23" s="51">
        <v>8.1647139443551675E-2</v>
      </c>
      <c r="W23" s="51">
        <v>0.36343674164693601</v>
      </c>
      <c r="X23" s="51">
        <v>0.5121150410355767</v>
      </c>
      <c r="Y23" s="51">
        <v>5.1401218748813732E-3</v>
      </c>
      <c r="Z23" s="25">
        <f t="shared" si="3"/>
        <v>0.51636054461509706</v>
      </c>
      <c r="AA23" s="51">
        <v>0</v>
      </c>
      <c r="AB23" s="51">
        <v>3.1326174775261315E-4</v>
      </c>
      <c r="AC23" s="51">
        <v>0.99968673825224741</v>
      </c>
      <c r="AD23" s="28">
        <f t="shared" si="4"/>
        <v>0.48363945538490305</v>
      </c>
    </row>
    <row r="24" spans="1:30" s="20" customFormat="1" ht="20.100000000000001" customHeight="1" x14ac:dyDescent="0.25">
      <c r="A24" s="19"/>
      <c r="B24" s="46">
        <v>612</v>
      </c>
      <c r="C24" s="61">
        <v>7</v>
      </c>
      <c r="D24" s="45" t="s">
        <v>93</v>
      </c>
      <c r="E24" s="29">
        <v>2983</v>
      </c>
      <c r="F24" s="29">
        <v>4</v>
      </c>
      <c r="G24" s="29">
        <v>64</v>
      </c>
      <c r="H24" s="29">
        <v>7354</v>
      </c>
      <c r="I24" s="29">
        <v>7381</v>
      </c>
      <c r="J24" s="169"/>
      <c r="K24" s="62">
        <v>3820.89</v>
      </c>
      <c r="L24" s="27">
        <f t="shared" si="0"/>
        <v>517.66562796369055</v>
      </c>
      <c r="M24" s="169"/>
      <c r="N24" s="62">
        <v>1943.49</v>
      </c>
      <c r="O24" s="27">
        <f t="shared" si="1"/>
        <v>263.30984961387344</v>
      </c>
      <c r="P24" s="169"/>
      <c r="Q24" s="62">
        <v>1877.4</v>
      </c>
      <c r="R24" s="27">
        <f t="shared" si="2"/>
        <v>254.35577834981709</v>
      </c>
      <c r="S24" s="169"/>
      <c r="T24" s="51">
        <v>2.0849091068130016E-2</v>
      </c>
      <c r="U24" s="51">
        <v>0</v>
      </c>
      <c r="V24" s="51">
        <v>5.3542853320572785E-2</v>
      </c>
      <c r="W24" s="51">
        <v>0.54367143643651361</v>
      </c>
      <c r="X24" s="51">
        <v>0.37667289257984343</v>
      </c>
      <c r="Y24" s="51">
        <v>5.2637265949400311E-3</v>
      </c>
      <c r="Z24" s="25">
        <f t="shared" si="3"/>
        <v>0.5086485085935476</v>
      </c>
      <c r="AA24" s="51">
        <v>0</v>
      </c>
      <c r="AB24" s="51">
        <v>7.4038563971449869E-4</v>
      </c>
      <c r="AC24" s="51">
        <v>0.99925961436028543</v>
      </c>
      <c r="AD24" s="28">
        <f t="shared" si="4"/>
        <v>0.49135149140645246</v>
      </c>
    </row>
    <row r="25" spans="1:30" s="20" customFormat="1" ht="20.100000000000001" customHeight="1" x14ac:dyDescent="0.25">
      <c r="A25" s="19"/>
      <c r="B25" s="46">
        <v>878</v>
      </c>
      <c r="C25" s="61">
        <v>4</v>
      </c>
      <c r="D25" s="45" t="s">
        <v>157</v>
      </c>
      <c r="E25" s="29">
        <v>43631</v>
      </c>
      <c r="F25" s="29">
        <v>3406</v>
      </c>
      <c r="G25" s="29">
        <v>0</v>
      </c>
      <c r="H25" s="29">
        <v>110862</v>
      </c>
      <c r="I25" s="29">
        <v>110862</v>
      </c>
      <c r="J25" s="169"/>
      <c r="K25" s="62">
        <v>40383.360252612649</v>
      </c>
      <c r="L25" s="27">
        <f t="shared" si="0"/>
        <v>364.26692872772139</v>
      </c>
      <c r="M25" s="169"/>
      <c r="N25" s="62">
        <v>20454.196714720754</v>
      </c>
      <c r="O25" s="27">
        <f t="shared" si="1"/>
        <v>184.50142262200535</v>
      </c>
      <c r="P25" s="169">
        <v>5</v>
      </c>
      <c r="Q25" s="62">
        <v>19929.163537891898</v>
      </c>
      <c r="R25" s="27">
        <f t="shared" si="2"/>
        <v>179.7655061057161</v>
      </c>
      <c r="S25" s="169">
        <v>1</v>
      </c>
      <c r="T25" s="51">
        <v>2.9864286949014E-2</v>
      </c>
      <c r="U25" s="51">
        <v>0</v>
      </c>
      <c r="V25" s="51">
        <v>8.5782395880509871E-2</v>
      </c>
      <c r="W25" s="51">
        <v>0.51661036350526079</v>
      </c>
      <c r="X25" s="51">
        <v>0.36082016896851338</v>
      </c>
      <c r="Y25" s="51">
        <v>6.9227846967019431E-3</v>
      </c>
      <c r="Z25" s="25">
        <f t="shared" si="3"/>
        <v>0.5065006127962679</v>
      </c>
      <c r="AA25" s="51">
        <v>0</v>
      </c>
      <c r="AB25" s="51">
        <v>4.736776825606079E-3</v>
      </c>
      <c r="AC25" s="51">
        <v>0.99526322317439386</v>
      </c>
      <c r="AD25" s="28">
        <f t="shared" si="4"/>
        <v>0.49349938720373221</v>
      </c>
    </row>
    <row r="26" spans="1:30" s="20" customFormat="1" ht="20.100000000000001" customHeight="1" x14ac:dyDescent="0.25">
      <c r="A26" s="19"/>
      <c r="B26" s="46">
        <v>604</v>
      </c>
      <c r="C26" s="61">
        <v>7</v>
      </c>
      <c r="D26" s="45" t="s">
        <v>139</v>
      </c>
      <c r="E26" s="29">
        <v>5166</v>
      </c>
      <c r="F26" s="29">
        <v>482</v>
      </c>
      <c r="G26" s="29">
        <v>575</v>
      </c>
      <c r="H26" s="29">
        <v>12518</v>
      </c>
      <c r="I26" s="29">
        <v>12757</v>
      </c>
      <c r="J26" s="169"/>
      <c r="K26" s="62">
        <v>5102.2274161472887</v>
      </c>
      <c r="L26" s="27">
        <f t="shared" si="0"/>
        <v>399.95511610467105</v>
      </c>
      <c r="M26" s="169"/>
      <c r="N26" s="62">
        <v>2566.2579329178316</v>
      </c>
      <c r="O26" s="27">
        <f t="shared" si="1"/>
        <v>201.16468863508908</v>
      </c>
      <c r="P26" s="169">
        <v>6</v>
      </c>
      <c r="Q26" s="62">
        <v>2535.9694832294576</v>
      </c>
      <c r="R26" s="27">
        <f t="shared" si="2"/>
        <v>198.79042746958203</v>
      </c>
      <c r="S26" s="169"/>
      <c r="T26" s="51">
        <v>2.68757084450904E-2</v>
      </c>
      <c r="U26" s="51">
        <v>0</v>
      </c>
      <c r="V26" s="51">
        <v>0.20602371773240166</v>
      </c>
      <c r="W26" s="51">
        <v>0.60382781989336654</v>
      </c>
      <c r="X26" s="51">
        <v>0.15743935744627915</v>
      </c>
      <c r="Y26" s="51">
        <v>5.833396482862162E-3</v>
      </c>
      <c r="Z26" s="25">
        <f t="shared" si="3"/>
        <v>0.50296815951328622</v>
      </c>
      <c r="AA26" s="51">
        <v>0</v>
      </c>
      <c r="AB26" s="51">
        <v>0</v>
      </c>
      <c r="AC26" s="51">
        <v>1</v>
      </c>
      <c r="AD26" s="28">
        <f t="shared" si="4"/>
        <v>0.49703184048671389</v>
      </c>
    </row>
    <row r="27" spans="1:30" s="20" customFormat="1" ht="20.100000000000001" customHeight="1" x14ac:dyDescent="0.25">
      <c r="A27" s="19"/>
      <c r="B27" s="46">
        <v>88</v>
      </c>
      <c r="C27" s="61">
        <v>4</v>
      </c>
      <c r="D27" s="45" t="s">
        <v>81</v>
      </c>
      <c r="E27" s="29">
        <v>35399</v>
      </c>
      <c r="F27" s="29">
        <v>398</v>
      </c>
      <c r="G27" s="29">
        <v>12382</v>
      </c>
      <c r="H27" s="29">
        <v>56619</v>
      </c>
      <c r="I27" s="29">
        <v>61776</v>
      </c>
      <c r="J27" s="169"/>
      <c r="K27" s="62">
        <v>26643.94</v>
      </c>
      <c r="L27" s="27">
        <f t="shared" si="0"/>
        <v>431.29921004921005</v>
      </c>
      <c r="M27" s="169"/>
      <c r="N27" s="62">
        <v>13066.84</v>
      </c>
      <c r="O27" s="27">
        <f t="shared" si="1"/>
        <v>211.51968401968401</v>
      </c>
      <c r="P27" s="169"/>
      <c r="Q27" s="62">
        <v>13577.1</v>
      </c>
      <c r="R27" s="27">
        <f t="shared" si="2"/>
        <v>219.77952602952604</v>
      </c>
      <c r="S27" s="169"/>
      <c r="T27" s="51">
        <v>2.3874938393674373E-2</v>
      </c>
      <c r="U27" s="51">
        <v>1.2155961196433109E-2</v>
      </c>
      <c r="V27" s="51">
        <v>0.15024520082896858</v>
      </c>
      <c r="W27" s="51">
        <v>0.6690661246330406</v>
      </c>
      <c r="X27" s="51">
        <v>0.13007965200461627</v>
      </c>
      <c r="Y27" s="51">
        <v>1.457812294326708E-2</v>
      </c>
      <c r="Z27" s="25">
        <f t="shared" si="3"/>
        <v>0.4904244642496568</v>
      </c>
      <c r="AA27" s="51">
        <v>0</v>
      </c>
      <c r="AB27" s="51">
        <v>2.2839928998092379E-3</v>
      </c>
      <c r="AC27" s="51">
        <v>0.9977160071001907</v>
      </c>
      <c r="AD27" s="28">
        <f t="shared" si="4"/>
        <v>0.50957553575034331</v>
      </c>
    </row>
    <row r="28" spans="1:30" s="20" customFormat="1" ht="20.100000000000001" customHeight="1" x14ac:dyDescent="0.25">
      <c r="A28" s="19"/>
      <c r="B28" s="46">
        <v>162</v>
      </c>
      <c r="C28" s="61">
        <v>7</v>
      </c>
      <c r="D28" s="45" t="s">
        <v>99</v>
      </c>
      <c r="E28" s="29">
        <v>7381</v>
      </c>
      <c r="F28" s="29">
        <v>458</v>
      </c>
      <c r="G28" s="29">
        <v>2829</v>
      </c>
      <c r="H28" s="29">
        <v>7025</v>
      </c>
      <c r="I28" s="29">
        <v>8203</v>
      </c>
      <c r="J28" s="169"/>
      <c r="K28" s="62">
        <v>3676.1245967662953</v>
      </c>
      <c r="L28" s="27">
        <f t="shared" si="0"/>
        <v>448.14392256080646</v>
      </c>
      <c r="M28" s="169"/>
      <c r="N28" s="62">
        <v>1789.4516774130361</v>
      </c>
      <c r="O28" s="27">
        <f t="shared" si="1"/>
        <v>218.14600480471</v>
      </c>
      <c r="P28" s="169">
        <v>6</v>
      </c>
      <c r="Q28" s="62">
        <v>1886.672919353259</v>
      </c>
      <c r="R28" s="27">
        <f t="shared" si="2"/>
        <v>229.99791775609643</v>
      </c>
      <c r="S28" s="169"/>
      <c r="T28" s="51">
        <v>2.1632324856048667E-2</v>
      </c>
      <c r="U28" s="51">
        <v>1.3747227885786546E-2</v>
      </c>
      <c r="V28" s="51">
        <v>4.4963494133755499E-2</v>
      </c>
      <c r="W28" s="51">
        <v>0.62865719796320485</v>
      </c>
      <c r="X28" s="51">
        <v>0.27728046879551088</v>
      </c>
      <c r="Y28" s="51">
        <v>1.3719286365693483E-2</v>
      </c>
      <c r="Z28" s="25">
        <f t="shared" si="3"/>
        <v>0.4867766666524655</v>
      </c>
      <c r="AA28" s="51">
        <v>0</v>
      </c>
      <c r="AB28" s="51">
        <v>0</v>
      </c>
      <c r="AC28" s="51">
        <v>1</v>
      </c>
      <c r="AD28" s="28">
        <f t="shared" si="4"/>
        <v>0.51322333334753445</v>
      </c>
    </row>
    <row r="29" spans="1:30" s="20" customFormat="1" ht="20.100000000000001" customHeight="1" x14ac:dyDescent="0.25">
      <c r="A29" s="19"/>
      <c r="B29" s="46">
        <v>270</v>
      </c>
      <c r="C29" s="61">
        <v>1</v>
      </c>
      <c r="D29" s="45" t="s">
        <v>79</v>
      </c>
      <c r="E29" s="29">
        <v>338568</v>
      </c>
      <c r="F29" s="29">
        <v>100758</v>
      </c>
      <c r="G29" s="29">
        <v>0</v>
      </c>
      <c r="H29" s="29">
        <v>1421000</v>
      </c>
      <c r="I29" s="29">
        <v>1421000</v>
      </c>
      <c r="J29" s="169"/>
      <c r="K29" s="62">
        <v>511995.41</v>
      </c>
      <c r="L29" s="27">
        <f t="shared" si="0"/>
        <v>360.30641097818437</v>
      </c>
      <c r="M29" s="169"/>
      <c r="N29" s="62">
        <v>248696.71</v>
      </c>
      <c r="O29" s="27">
        <f t="shared" si="1"/>
        <v>175.01527797325826</v>
      </c>
      <c r="P29" s="169"/>
      <c r="Q29" s="62">
        <v>263298.7</v>
      </c>
      <c r="R29" s="27">
        <f t="shared" si="2"/>
        <v>185.29113300492611</v>
      </c>
      <c r="S29" s="169"/>
      <c r="T29" s="51">
        <v>3.1482965737664965E-2</v>
      </c>
      <c r="U29" s="51">
        <v>4.2335903840464966E-3</v>
      </c>
      <c r="V29" s="51">
        <v>6.7448540030947732E-2</v>
      </c>
      <c r="W29" s="51">
        <v>0.46148881503096684</v>
      </c>
      <c r="X29" s="51">
        <v>0.43004485262390485</v>
      </c>
      <c r="Y29" s="51">
        <v>5.3012361924691326E-3</v>
      </c>
      <c r="Z29" s="25">
        <f t="shared" si="3"/>
        <v>0.48574011630299579</v>
      </c>
      <c r="AA29" s="51">
        <v>0</v>
      </c>
      <c r="AB29" s="51">
        <v>1.4123123281656917E-3</v>
      </c>
      <c r="AC29" s="51">
        <v>0.99858768767183437</v>
      </c>
      <c r="AD29" s="28">
        <f t="shared" si="4"/>
        <v>0.51425988369700426</v>
      </c>
    </row>
    <row r="30" spans="1:30" s="20" customFormat="1" ht="20.100000000000001" customHeight="1" x14ac:dyDescent="0.25">
      <c r="A30" s="19"/>
      <c r="B30" s="46">
        <v>159</v>
      </c>
      <c r="C30" s="61">
        <v>9</v>
      </c>
      <c r="D30" s="45" t="s">
        <v>44</v>
      </c>
      <c r="E30" s="29">
        <v>6887</v>
      </c>
      <c r="F30" s="29">
        <v>196</v>
      </c>
      <c r="G30" s="29">
        <v>4192</v>
      </c>
      <c r="H30" s="29">
        <v>6280</v>
      </c>
      <c r="I30" s="29">
        <v>8026</v>
      </c>
      <c r="J30" s="169"/>
      <c r="K30" s="62">
        <v>4549.22</v>
      </c>
      <c r="L30" s="27">
        <f t="shared" si="0"/>
        <v>566.81036630949416</v>
      </c>
      <c r="M30" s="169"/>
      <c r="N30" s="62">
        <v>2180.73</v>
      </c>
      <c r="O30" s="27">
        <f t="shared" si="1"/>
        <v>271.70819835534513</v>
      </c>
      <c r="P30" s="169"/>
      <c r="Q30" s="62">
        <v>2368.4899999999998</v>
      </c>
      <c r="R30" s="27">
        <f t="shared" si="2"/>
        <v>295.10216795414902</v>
      </c>
      <c r="S30" s="169">
        <v>2</v>
      </c>
      <c r="T30" s="51">
        <v>1.5866246623836972E-2</v>
      </c>
      <c r="U30" s="51">
        <v>0</v>
      </c>
      <c r="V30" s="51">
        <v>8.1348906100250834E-2</v>
      </c>
      <c r="W30" s="51">
        <v>0.88152591104813516</v>
      </c>
      <c r="X30" s="51">
        <v>0</v>
      </c>
      <c r="Y30" s="51">
        <v>2.1258936227776935E-2</v>
      </c>
      <c r="Z30" s="25">
        <f t="shared" si="3"/>
        <v>0.47936349528050959</v>
      </c>
      <c r="AA30" s="51">
        <v>0</v>
      </c>
      <c r="AB30" s="51">
        <v>4.0067722472968016E-3</v>
      </c>
      <c r="AC30" s="51">
        <v>0.99599322775270327</v>
      </c>
      <c r="AD30" s="28">
        <f t="shared" si="4"/>
        <v>0.5206365047194903</v>
      </c>
    </row>
    <row r="31" spans="1:30" s="20" customFormat="1" ht="20.100000000000001" customHeight="1" x14ac:dyDescent="0.25">
      <c r="A31" s="19"/>
      <c r="B31" s="46">
        <v>89</v>
      </c>
      <c r="C31" s="61">
        <v>4</v>
      </c>
      <c r="D31" s="45" t="s">
        <v>145</v>
      </c>
      <c r="E31" s="29">
        <v>46481</v>
      </c>
      <c r="F31" s="29">
        <v>2522</v>
      </c>
      <c r="G31" s="29">
        <v>22987</v>
      </c>
      <c r="H31" s="29">
        <v>61205</v>
      </c>
      <c r="I31" s="29">
        <v>70779</v>
      </c>
      <c r="J31" s="169"/>
      <c r="K31" s="62">
        <v>25925.63</v>
      </c>
      <c r="L31" s="27">
        <f t="shared" si="0"/>
        <v>366.28985998671925</v>
      </c>
      <c r="M31" s="169"/>
      <c r="N31" s="62">
        <v>11951.26</v>
      </c>
      <c r="O31" s="27">
        <f t="shared" si="1"/>
        <v>168.8531909182102</v>
      </c>
      <c r="P31" s="169"/>
      <c r="Q31" s="62">
        <v>13974.37</v>
      </c>
      <c r="R31" s="27">
        <f t="shared" si="2"/>
        <v>197.43666906850902</v>
      </c>
      <c r="S31" s="169"/>
      <c r="T31" s="51">
        <v>2.821794522083864E-2</v>
      </c>
      <c r="U31" s="51">
        <v>1.004078231081911E-3</v>
      </c>
      <c r="V31" s="51">
        <v>6.9612743760908896E-2</v>
      </c>
      <c r="W31" s="51">
        <v>0.64535622185443209</v>
      </c>
      <c r="X31" s="51">
        <v>0.23950445392368672</v>
      </c>
      <c r="Y31" s="51">
        <v>1.6304557009051767E-2</v>
      </c>
      <c r="Z31" s="25">
        <f t="shared" si="3"/>
        <v>0.46098243321377341</v>
      </c>
      <c r="AA31" s="51">
        <v>0</v>
      </c>
      <c r="AB31" s="51">
        <v>4.8488769082255584E-3</v>
      </c>
      <c r="AC31" s="51">
        <v>0.99515112309177445</v>
      </c>
      <c r="AD31" s="28">
        <f t="shared" si="4"/>
        <v>0.53901756678622659</v>
      </c>
    </row>
    <row r="32" spans="1:30" s="20" customFormat="1" ht="20.100000000000001" customHeight="1" x14ac:dyDescent="0.25">
      <c r="A32" s="19"/>
      <c r="B32" s="46">
        <v>523</v>
      </c>
      <c r="C32" s="61">
        <v>9</v>
      </c>
      <c r="D32" s="45" t="s">
        <v>67</v>
      </c>
      <c r="E32" s="29">
        <v>6092</v>
      </c>
      <c r="F32" s="29">
        <v>6</v>
      </c>
      <c r="G32" s="29">
        <v>3259</v>
      </c>
      <c r="H32" s="29">
        <v>6094</v>
      </c>
      <c r="I32" s="29">
        <v>7451</v>
      </c>
      <c r="J32" s="169"/>
      <c r="K32" s="62">
        <v>4574.3532793522272</v>
      </c>
      <c r="L32" s="27">
        <f t="shared" si="0"/>
        <v>613.9247455847842</v>
      </c>
      <c r="M32" s="169"/>
      <c r="N32" s="62">
        <v>2058.9786234817816</v>
      </c>
      <c r="O32" s="27">
        <f t="shared" si="1"/>
        <v>276.33587753077194</v>
      </c>
      <c r="P32" s="169">
        <v>6</v>
      </c>
      <c r="Q32" s="62">
        <v>2515.3746558704456</v>
      </c>
      <c r="R32" s="27">
        <f t="shared" si="2"/>
        <v>337.58886805401227</v>
      </c>
      <c r="S32" s="169"/>
      <c r="T32" s="51">
        <v>1.6309057130090756E-2</v>
      </c>
      <c r="U32" s="51">
        <v>0</v>
      </c>
      <c r="V32" s="51">
        <v>0.16716540719493558</v>
      </c>
      <c r="W32" s="51">
        <v>0.76327097598722937</v>
      </c>
      <c r="X32" s="51">
        <v>5.3254559687744236E-2</v>
      </c>
      <c r="Y32" s="51">
        <v>0</v>
      </c>
      <c r="Z32" s="25">
        <f t="shared" si="3"/>
        <v>0.45011360027123942</v>
      </c>
      <c r="AA32" s="51">
        <v>0</v>
      </c>
      <c r="AB32" s="51">
        <v>1.7989367863906234E-2</v>
      </c>
      <c r="AC32" s="51">
        <v>0.98201063213609374</v>
      </c>
      <c r="AD32" s="28">
        <f t="shared" si="4"/>
        <v>0.54988639972876063</v>
      </c>
    </row>
    <row r="33" spans="1:31" s="20" customFormat="1" ht="20.100000000000001" customHeight="1" x14ac:dyDescent="0.25">
      <c r="A33" s="19"/>
      <c r="B33" s="46">
        <v>50</v>
      </c>
      <c r="C33" s="61">
        <v>1</v>
      </c>
      <c r="D33" s="45" t="s">
        <v>62</v>
      </c>
      <c r="E33" s="29">
        <v>123779</v>
      </c>
      <c r="F33" s="29">
        <v>55916</v>
      </c>
      <c r="G33" s="29">
        <v>0</v>
      </c>
      <c r="H33" s="29">
        <v>396600</v>
      </c>
      <c r="I33" s="29">
        <v>396600</v>
      </c>
      <c r="J33" s="169"/>
      <c r="K33" s="62">
        <v>162036.29999999999</v>
      </c>
      <c r="L33" s="27">
        <f t="shared" si="0"/>
        <v>408.56354009077154</v>
      </c>
      <c r="M33" s="169"/>
      <c r="N33" s="62">
        <v>72202.45</v>
      </c>
      <c r="O33" s="27">
        <f t="shared" si="1"/>
        <v>182.05358043368634</v>
      </c>
      <c r="P33" s="169"/>
      <c r="Q33" s="62">
        <v>89833.85</v>
      </c>
      <c r="R33" s="27">
        <f t="shared" si="2"/>
        <v>226.50995965708523</v>
      </c>
      <c r="S33" s="169"/>
      <c r="T33" s="51">
        <v>3.026587047946434E-2</v>
      </c>
      <c r="U33" s="51">
        <v>1.661993464210702E-2</v>
      </c>
      <c r="V33" s="51">
        <v>0.12775605259932316</v>
      </c>
      <c r="W33" s="51">
        <v>0.45386105319140829</v>
      </c>
      <c r="X33" s="51">
        <v>0.36476601555764382</v>
      </c>
      <c r="Y33" s="51">
        <v>6.731073530053343E-3</v>
      </c>
      <c r="Z33" s="25">
        <f t="shared" si="3"/>
        <v>0.44559428967459763</v>
      </c>
      <c r="AA33" s="51">
        <v>0</v>
      </c>
      <c r="AB33" s="51">
        <v>6.0110971532445728E-4</v>
      </c>
      <c r="AC33" s="51">
        <v>0.99939889028467555</v>
      </c>
      <c r="AD33" s="28">
        <f t="shared" si="4"/>
        <v>0.55440571032540242</v>
      </c>
    </row>
    <row r="34" spans="1:31" s="20" customFormat="1" ht="20.100000000000001" customHeight="1" x14ac:dyDescent="0.25">
      <c r="A34" s="19"/>
      <c r="B34" s="46">
        <v>711</v>
      </c>
      <c r="C34" s="61">
        <v>7</v>
      </c>
      <c r="D34" s="45" t="s">
        <v>26</v>
      </c>
      <c r="E34" s="29">
        <v>1574</v>
      </c>
      <c r="F34" s="29">
        <v>370</v>
      </c>
      <c r="G34" s="29">
        <v>194</v>
      </c>
      <c r="H34" s="29">
        <v>3881</v>
      </c>
      <c r="I34" s="29">
        <v>3962</v>
      </c>
      <c r="J34" s="169"/>
      <c r="K34" s="62">
        <v>1127.52</v>
      </c>
      <c r="L34" s="27">
        <f t="shared" si="0"/>
        <v>284.58354366481575</v>
      </c>
      <c r="M34" s="169"/>
      <c r="N34" s="62">
        <v>500.79</v>
      </c>
      <c r="O34" s="27">
        <f t="shared" si="1"/>
        <v>126.39828369510349</v>
      </c>
      <c r="P34" s="169"/>
      <c r="Q34" s="62">
        <v>626.73</v>
      </c>
      <c r="R34" s="27">
        <f t="shared" si="2"/>
        <v>158.18525996971226</v>
      </c>
      <c r="S34" s="169"/>
      <c r="T34" s="51">
        <v>4.2692545777671273E-2</v>
      </c>
      <c r="U34" s="51">
        <v>0</v>
      </c>
      <c r="V34" s="51">
        <v>0</v>
      </c>
      <c r="W34" s="51">
        <v>0.95730745422232877</v>
      </c>
      <c r="X34" s="51">
        <v>0</v>
      </c>
      <c r="Y34" s="51">
        <v>0</v>
      </c>
      <c r="Z34" s="25">
        <f t="shared" si="3"/>
        <v>0.44415176670923801</v>
      </c>
      <c r="AA34" s="51">
        <v>0</v>
      </c>
      <c r="AB34" s="51">
        <v>0</v>
      </c>
      <c r="AC34" s="51">
        <v>1</v>
      </c>
      <c r="AD34" s="28">
        <f t="shared" si="4"/>
        <v>0.55584823329076205</v>
      </c>
    </row>
    <row r="35" spans="1:31" s="20" customFormat="1" ht="20.100000000000001" customHeight="1" x14ac:dyDescent="0.25">
      <c r="A35" s="19"/>
      <c r="B35" s="46">
        <v>172</v>
      </c>
      <c r="C35" s="61">
        <v>1</v>
      </c>
      <c r="D35" s="45" t="s">
        <v>54</v>
      </c>
      <c r="E35" s="29">
        <v>173557</v>
      </c>
      <c r="F35" s="29">
        <v>50572</v>
      </c>
      <c r="G35" s="29">
        <v>0</v>
      </c>
      <c r="H35" s="29">
        <v>548777</v>
      </c>
      <c r="I35" s="29">
        <v>548777</v>
      </c>
      <c r="J35" s="169"/>
      <c r="K35" s="62">
        <v>227723.45</v>
      </c>
      <c r="L35" s="27">
        <f t="shared" si="0"/>
        <v>414.9653684465639</v>
      </c>
      <c r="M35" s="169"/>
      <c r="N35" s="62">
        <v>100673.48</v>
      </c>
      <c r="O35" s="27">
        <f t="shared" si="1"/>
        <v>183.45061837504122</v>
      </c>
      <c r="P35" s="169"/>
      <c r="Q35" s="62">
        <v>127049.97</v>
      </c>
      <c r="R35" s="27">
        <f t="shared" si="2"/>
        <v>231.51475007152268</v>
      </c>
      <c r="S35" s="169">
        <v>1</v>
      </c>
      <c r="T35" s="51">
        <v>3.0035318139394807E-2</v>
      </c>
      <c r="U35" s="51">
        <v>1.0708877849459461E-3</v>
      </c>
      <c r="V35" s="51">
        <v>8.9162707000890407E-2</v>
      </c>
      <c r="W35" s="51">
        <v>0.43570521253462186</v>
      </c>
      <c r="X35" s="51">
        <v>0.43617892219480248</v>
      </c>
      <c r="Y35" s="51">
        <v>7.8469523453445732E-3</v>
      </c>
      <c r="Z35" s="25">
        <f t="shared" si="3"/>
        <v>0.44208657474669383</v>
      </c>
      <c r="AA35" s="51">
        <v>0</v>
      </c>
      <c r="AB35" s="51">
        <v>2.4541524881902766E-3</v>
      </c>
      <c r="AC35" s="51">
        <v>0.99754584751180975</v>
      </c>
      <c r="AD35" s="28">
        <f t="shared" si="4"/>
        <v>0.55791342525330612</v>
      </c>
    </row>
    <row r="36" spans="1:31" s="20" customFormat="1" ht="20.100000000000001" customHeight="1" x14ac:dyDescent="0.25">
      <c r="A36" s="19"/>
      <c r="B36" s="46">
        <v>183</v>
      </c>
      <c r="C36" s="61">
        <v>4</v>
      </c>
      <c r="D36" s="45" t="s">
        <v>50</v>
      </c>
      <c r="E36" s="29">
        <v>61864</v>
      </c>
      <c r="F36" s="29">
        <v>14377</v>
      </c>
      <c r="G36" s="29">
        <v>1200</v>
      </c>
      <c r="H36" s="29">
        <v>161531</v>
      </c>
      <c r="I36" s="29">
        <v>162031</v>
      </c>
      <c r="J36" s="169"/>
      <c r="K36" s="62">
        <v>72943.899999999994</v>
      </c>
      <c r="L36" s="27">
        <f t="shared" si="0"/>
        <v>450.18484117236824</v>
      </c>
      <c r="M36" s="169"/>
      <c r="N36" s="62">
        <v>32223.22</v>
      </c>
      <c r="O36" s="27">
        <f t="shared" si="1"/>
        <v>198.87070992587837</v>
      </c>
      <c r="P36" s="169"/>
      <c r="Q36" s="62">
        <v>40720.68</v>
      </c>
      <c r="R36" s="27">
        <f t="shared" si="2"/>
        <v>251.31413124648986</v>
      </c>
      <c r="S36" s="169"/>
      <c r="T36" s="51">
        <v>2.7621075733585902E-2</v>
      </c>
      <c r="U36" s="51">
        <v>3.1530058138199719E-3</v>
      </c>
      <c r="V36" s="51">
        <v>7.349575864857702E-2</v>
      </c>
      <c r="W36" s="51">
        <v>0.5813186888212909</v>
      </c>
      <c r="X36" s="51">
        <v>0.30453008730971021</v>
      </c>
      <c r="Y36" s="51">
        <v>9.8813836730159196E-3</v>
      </c>
      <c r="Z36" s="25">
        <f t="shared" si="3"/>
        <v>0.4417534571088193</v>
      </c>
      <c r="AA36" s="51">
        <v>0</v>
      </c>
      <c r="AB36" s="51">
        <v>1.1529768166936309E-3</v>
      </c>
      <c r="AC36" s="51">
        <v>0.99884702318330643</v>
      </c>
      <c r="AD36" s="28">
        <f t="shared" si="4"/>
        <v>0.55824654289118081</v>
      </c>
    </row>
    <row r="37" spans="1:31" s="20" customFormat="1" ht="20.100000000000001" customHeight="1" x14ac:dyDescent="0.25">
      <c r="A37" s="19"/>
      <c r="B37" s="46">
        <v>958</v>
      </c>
      <c r="C37" s="61">
        <v>7</v>
      </c>
      <c r="D37" s="45" t="s">
        <v>41</v>
      </c>
      <c r="E37" s="29">
        <v>1937</v>
      </c>
      <c r="F37" s="29">
        <v>20</v>
      </c>
      <c r="G37" s="29">
        <v>8</v>
      </c>
      <c r="H37" s="29">
        <v>4109</v>
      </c>
      <c r="I37" s="29">
        <v>4112</v>
      </c>
      <c r="J37" s="169"/>
      <c r="K37" s="62">
        <v>1880.48</v>
      </c>
      <c r="L37" s="27">
        <f t="shared" si="0"/>
        <v>457.31517509727627</v>
      </c>
      <c r="M37" s="169"/>
      <c r="N37" s="62">
        <v>828.01</v>
      </c>
      <c r="O37" s="27">
        <f t="shared" si="1"/>
        <v>201.36429961089493</v>
      </c>
      <c r="P37" s="169"/>
      <c r="Q37" s="62">
        <v>1052.47</v>
      </c>
      <c r="R37" s="27">
        <f t="shared" si="2"/>
        <v>255.95087548638134</v>
      </c>
      <c r="S37" s="169"/>
      <c r="T37" s="51">
        <v>2.7342664943660101E-2</v>
      </c>
      <c r="U37" s="51">
        <v>0</v>
      </c>
      <c r="V37" s="51">
        <v>7.2221349983695856E-3</v>
      </c>
      <c r="W37" s="51">
        <v>0.83168077680221253</v>
      </c>
      <c r="X37" s="51">
        <v>0.11185855243294164</v>
      </c>
      <c r="Y37" s="51">
        <v>2.189587082281615E-2</v>
      </c>
      <c r="Z37" s="25">
        <f t="shared" si="3"/>
        <v>0.44031842933719051</v>
      </c>
      <c r="AA37" s="51">
        <v>0</v>
      </c>
      <c r="AB37" s="51">
        <v>0</v>
      </c>
      <c r="AC37" s="51">
        <v>1</v>
      </c>
      <c r="AD37" s="28">
        <f t="shared" si="4"/>
        <v>0.55968157066280955</v>
      </c>
    </row>
    <row r="38" spans="1:31" s="20" customFormat="1" ht="20.100000000000001" customHeight="1" x14ac:dyDescent="0.25">
      <c r="A38" s="19"/>
      <c r="B38" s="46">
        <v>67</v>
      </c>
      <c r="C38" s="61">
        <v>5</v>
      </c>
      <c r="D38" s="45" t="s">
        <v>33</v>
      </c>
      <c r="E38" s="29">
        <v>8467</v>
      </c>
      <c r="F38" s="29">
        <v>2792</v>
      </c>
      <c r="G38" s="29">
        <v>0</v>
      </c>
      <c r="H38" s="29">
        <v>21854</v>
      </c>
      <c r="I38" s="29">
        <v>21854</v>
      </c>
      <c r="J38" s="169"/>
      <c r="K38" s="62">
        <v>7249.31</v>
      </c>
      <c r="L38" s="27">
        <f t="shared" si="0"/>
        <v>331.71547542783929</v>
      </c>
      <c r="M38" s="169"/>
      <c r="N38" s="62">
        <v>3168.88</v>
      </c>
      <c r="O38" s="27">
        <f t="shared" si="1"/>
        <v>145.00228791067997</v>
      </c>
      <c r="P38" s="169"/>
      <c r="Q38" s="62">
        <v>4080.43</v>
      </c>
      <c r="R38" s="27">
        <f t="shared" si="2"/>
        <v>186.71318751715933</v>
      </c>
      <c r="S38" s="169">
        <v>1</v>
      </c>
      <c r="T38" s="51">
        <v>3.8000807856403522E-2</v>
      </c>
      <c r="U38" s="51">
        <v>0</v>
      </c>
      <c r="V38" s="51">
        <v>0.16585039509227231</v>
      </c>
      <c r="W38" s="51">
        <v>0.55043737850597052</v>
      </c>
      <c r="X38" s="51">
        <v>0.23682184241751028</v>
      </c>
      <c r="Y38" s="51">
        <v>8.8895761278432756E-3</v>
      </c>
      <c r="Z38" s="25">
        <f t="shared" si="3"/>
        <v>0.43712849912612373</v>
      </c>
      <c r="AA38" s="51">
        <v>0</v>
      </c>
      <c r="AB38" s="51">
        <v>2.132128231583436E-4</v>
      </c>
      <c r="AC38" s="51">
        <v>0.99978678717684166</v>
      </c>
      <c r="AD38" s="28">
        <f t="shared" si="4"/>
        <v>0.56287150087387627</v>
      </c>
    </row>
    <row r="39" spans="1:31" s="20" customFormat="1" ht="20.100000000000001" customHeight="1" x14ac:dyDescent="0.25">
      <c r="A39" s="19"/>
      <c r="B39" s="46">
        <v>239</v>
      </c>
      <c r="C39" s="61">
        <v>7</v>
      </c>
      <c r="D39" s="45" t="s">
        <v>120</v>
      </c>
      <c r="E39" s="29">
        <v>17556</v>
      </c>
      <c r="F39" s="29">
        <v>1636</v>
      </c>
      <c r="G39" s="29">
        <v>686</v>
      </c>
      <c r="H39" s="29">
        <v>37973</v>
      </c>
      <c r="I39" s="29">
        <v>38259</v>
      </c>
      <c r="J39" s="169"/>
      <c r="K39" s="62">
        <v>19264.523416888107</v>
      </c>
      <c r="L39" s="27">
        <f t="shared" ref="L39:L70" si="5">K39*1000/I39</f>
        <v>503.52919357244326</v>
      </c>
      <c r="M39" s="169"/>
      <c r="N39" s="62">
        <v>8380.058904354888</v>
      </c>
      <c r="O39" s="27">
        <f t="shared" ref="O39:O70" si="6">N39*1000/I39</f>
        <v>219.03496966347495</v>
      </c>
      <c r="P39" s="169">
        <v>5</v>
      </c>
      <c r="Q39" s="62">
        <v>10884.464512533217</v>
      </c>
      <c r="R39" s="27">
        <f t="shared" ref="R39:R70" si="7">Q39*1000/I39</f>
        <v>284.49422390896831</v>
      </c>
      <c r="S39" s="169"/>
      <c r="T39" s="51">
        <v>2.4967604928322028E-2</v>
      </c>
      <c r="U39" s="51">
        <v>0</v>
      </c>
      <c r="V39" s="51">
        <v>5.9351611447686886E-2</v>
      </c>
      <c r="W39" s="51">
        <v>0.48692378497238265</v>
      </c>
      <c r="X39" s="51">
        <v>0.41495160643176637</v>
      </c>
      <c r="Y39" s="51">
        <v>1.3805392219842161E-2</v>
      </c>
      <c r="Z39" s="25">
        <f t="shared" ref="Z39:Z70" si="8">N39/K39</f>
        <v>0.4349995441365847</v>
      </c>
      <c r="AA39" s="51">
        <v>0</v>
      </c>
      <c r="AB39" s="51">
        <v>1.4497727455337543E-3</v>
      </c>
      <c r="AC39" s="51">
        <v>0.99855022725446618</v>
      </c>
      <c r="AD39" s="28">
        <f t="shared" ref="AD39:AD70" si="9">Q39/K39</f>
        <v>0.56500045586341519</v>
      </c>
    </row>
    <row r="40" spans="1:31" s="20" customFormat="1" ht="20.100000000000001" customHeight="1" x14ac:dyDescent="0.25">
      <c r="A40" s="19"/>
      <c r="B40" s="46">
        <v>601</v>
      </c>
      <c r="C40" s="61">
        <v>4</v>
      </c>
      <c r="D40" s="45" t="s">
        <v>57</v>
      </c>
      <c r="E40" s="29">
        <v>34803</v>
      </c>
      <c r="F40" s="29">
        <v>2880</v>
      </c>
      <c r="G40" s="29">
        <v>7070</v>
      </c>
      <c r="H40" s="29">
        <v>75423</v>
      </c>
      <c r="I40" s="29">
        <v>78368</v>
      </c>
      <c r="J40" s="169"/>
      <c r="K40" s="62">
        <v>28266.799999999999</v>
      </c>
      <c r="L40" s="27">
        <f t="shared" si="5"/>
        <v>360.6931400571662</v>
      </c>
      <c r="M40" s="169"/>
      <c r="N40" s="62">
        <v>12187.28</v>
      </c>
      <c r="O40" s="27">
        <f t="shared" si="6"/>
        <v>155.51347488770926</v>
      </c>
      <c r="P40" s="169"/>
      <c r="Q40" s="62">
        <v>16079.52</v>
      </c>
      <c r="R40" s="27">
        <f t="shared" si="7"/>
        <v>205.17966516945691</v>
      </c>
      <c r="S40" s="169"/>
      <c r="T40" s="51">
        <v>3.4099487334335467E-2</v>
      </c>
      <c r="U40" s="51">
        <v>2.4861987252282705E-4</v>
      </c>
      <c r="V40" s="51">
        <v>0.14948618559678614</v>
      </c>
      <c r="W40" s="51">
        <v>0.58214055966548728</v>
      </c>
      <c r="X40" s="51">
        <v>0.21610564457368664</v>
      </c>
      <c r="Y40" s="51">
        <v>1.7919502957181584E-2</v>
      </c>
      <c r="Z40" s="25">
        <f t="shared" si="8"/>
        <v>0.43115173985028377</v>
      </c>
      <c r="AA40" s="51">
        <v>0</v>
      </c>
      <c r="AB40" s="51">
        <v>4.4068479656109135E-3</v>
      </c>
      <c r="AC40" s="51">
        <v>0.99559315203438903</v>
      </c>
      <c r="AD40" s="28">
        <f t="shared" si="9"/>
        <v>0.56884826014971634</v>
      </c>
    </row>
    <row r="41" spans="1:31" s="20" customFormat="1" ht="20.100000000000001" customHeight="1" x14ac:dyDescent="0.25">
      <c r="A41" s="19"/>
      <c r="B41" s="46">
        <v>233</v>
      </c>
      <c r="C41" s="61">
        <v>5</v>
      </c>
      <c r="D41" s="45" t="s">
        <v>96</v>
      </c>
      <c r="E41" s="29">
        <v>14250</v>
      </c>
      <c r="F41" s="29">
        <v>3741</v>
      </c>
      <c r="G41" s="29">
        <v>0</v>
      </c>
      <c r="H41" s="29">
        <v>41379</v>
      </c>
      <c r="I41" s="29">
        <v>41379</v>
      </c>
      <c r="J41" s="169"/>
      <c r="K41" s="62">
        <v>17851.377181771946</v>
      </c>
      <c r="L41" s="27">
        <f t="shared" si="5"/>
        <v>431.4115174792031</v>
      </c>
      <c r="M41" s="169"/>
      <c r="N41" s="62">
        <v>7671.5796045061534</v>
      </c>
      <c r="O41" s="27">
        <f t="shared" si="6"/>
        <v>185.39789759313066</v>
      </c>
      <c r="P41" s="169"/>
      <c r="Q41" s="62">
        <v>10179.797577265792</v>
      </c>
      <c r="R41" s="27">
        <f t="shared" si="7"/>
        <v>246.01361988607243</v>
      </c>
      <c r="S41" s="169">
        <v>1</v>
      </c>
      <c r="T41" s="51">
        <v>2.972008526980242E-2</v>
      </c>
      <c r="U41" s="51">
        <v>0</v>
      </c>
      <c r="V41" s="51">
        <v>5.621528058532891E-2</v>
      </c>
      <c r="W41" s="51">
        <v>0.41777576004261735</v>
      </c>
      <c r="X41" s="51">
        <v>0.49086756556553612</v>
      </c>
      <c r="Y41" s="51">
        <v>5.4213085367152752E-3</v>
      </c>
      <c r="Z41" s="25">
        <f t="shared" si="8"/>
        <v>0.42974721369618524</v>
      </c>
      <c r="AA41" s="51">
        <v>0</v>
      </c>
      <c r="AB41" s="51">
        <v>2.1513197913589709E-4</v>
      </c>
      <c r="AC41" s="51">
        <v>0.99978486802086408</v>
      </c>
      <c r="AD41" s="28">
        <f t="shared" si="9"/>
        <v>0.57025278630381471</v>
      </c>
    </row>
    <row r="42" spans="1:31" s="20" customFormat="1" ht="20.100000000000001" customHeight="1" x14ac:dyDescent="0.25">
      <c r="A42" s="19"/>
      <c r="B42" s="46">
        <v>420</v>
      </c>
      <c r="C42" s="61">
        <v>9</v>
      </c>
      <c r="D42" s="45" t="s">
        <v>74</v>
      </c>
      <c r="E42" s="29">
        <v>5129</v>
      </c>
      <c r="F42" s="29">
        <v>0</v>
      </c>
      <c r="G42" s="29">
        <v>3196</v>
      </c>
      <c r="H42" s="29">
        <v>3999</v>
      </c>
      <c r="I42" s="29">
        <v>5330</v>
      </c>
      <c r="J42" s="169"/>
      <c r="K42" s="62">
        <v>3726.77</v>
      </c>
      <c r="L42" s="27">
        <f t="shared" si="5"/>
        <v>699.20637898686675</v>
      </c>
      <c r="M42" s="169"/>
      <c r="N42" s="62">
        <v>1560.31</v>
      </c>
      <c r="O42" s="27">
        <f t="shared" si="6"/>
        <v>292.74108818011257</v>
      </c>
      <c r="P42" s="169"/>
      <c r="Q42" s="62">
        <v>2166.46</v>
      </c>
      <c r="R42" s="27">
        <f t="shared" si="7"/>
        <v>406.46529080675424</v>
      </c>
      <c r="S42" s="169"/>
      <c r="T42" s="51">
        <v>1.4118989175228001E-2</v>
      </c>
      <c r="U42" s="51">
        <v>1.5093154565438921E-2</v>
      </c>
      <c r="V42" s="51">
        <v>0.24381693381443431</v>
      </c>
      <c r="W42" s="51">
        <v>0.41000185860502081</v>
      </c>
      <c r="X42" s="51">
        <v>0.30671469131134199</v>
      </c>
      <c r="Y42" s="51">
        <v>1.0254372528535996E-2</v>
      </c>
      <c r="Z42" s="25">
        <f t="shared" si="8"/>
        <v>0.41867622633003915</v>
      </c>
      <c r="AA42" s="51">
        <v>0</v>
      </c>
      <c r="AB42" s="51">
        <v>1.8463299576267273E-3</v>
      </c>
      <c r="AC42" s="51">
        <v>0.99815367004237332</v>
      </c>
      <c r="AD42" s="28">
        <f t="shared" si="9"/>
        <v>0.58132377366996091</v>
      </c>
    </row>
    <row r="43" spans="1:31" s="26" customFormat="1" ht="20.100000000000001" customHeight="1" x14ac:dyDescent="0.25">
      <c r="A43" s="19"/>
      <c r="B43" s="46">
        <v>212</v>
      </c>
      <c r="C43" s="61">
        <v>7</v>
      </c>
      <c r="D43" s="45" t="s">
        <v>47</v>
      </c>
      <c r="E43" s="29">
        <v>5342</v>
      </c>
      <c r="F43" s="29">
        <v>0</v>
      </c>
      <c r="G43" s="29">
        <v>0</v>
      </c>
      <c r="H43" s="29">
        <v>10404</v>
      </c>
      <c r="I43" s="29">
        <v>10404</v>
      </c>
      <c r="J43" s="169"/>
      <c r="K43" s="62">
        <v>2448.71</v>
      </c>
      <c r="L43" s="27">
        <f t="shared" si="5"/>
        <v>235.36236063052672</v>
      </c>
      <c r="M43" s="169"/>
      <c r="N43" s="62">
        <v>1023.13</v>
      </c>
      <c r="O43" s="27">
        <f t="shared" si="6"/>
        <v>98.340061514802002</v>
      </c>
      <c r="P43" s="169"/>
      <c r="Q43" s="62">
        <v>1425.5800000000002</v>
      </c>
      <c r="R43" s="27">
        <f t="shared" si="7"/>
        <v>137.02229911572473</v>
      </c>
      <c r="S43" s="169"/>
      <c r="T43" s="51">
        <v>5.6033935081563437E-2</v>
      </c>
      <c r="U43" s="51">
        <v>0</v>
      </c>
      <c r="V43" s="51">
        <v>0.31034179429788977</v>
      </c>
      <c r="W43" s="51">
        <v>0.62091816289230106</v>
      </c>
      <c r="X43" s="51">
        <v>1.2706107728245677E-2</v>
      </c>
      <c r="Y43" s="51">
        <v>0</v>
      </c>
      <c r="Z43" s="25">
        <f t="shared" si="8"/>
        <v>0.41782407880067463</v>
      </c>
      <c r="AA43" s="51">
        <v>0</v>
      </c>
      <c r="AB43" s="51">
        <v>1.134275172210609E-2</v>
      </c>
      <c r="AC43" s="51">
        <v>0.98865724827789381</v>
      </c>
      <c r="AD43" s="28">
        <f t="shared" si="9"/>
        <v>0.58217592119932537</v>
      </c>
      <c r="AE43" s="71"/>
    </row>
    <row r="44" spans="1:31" s="20" customFormat="1" ht="20.100000000000001" customHeight="1" x14ac:dyDescent="0.25">
      <c r="A44" s="19"/>
      <c r="B44" s="46">
        <v>555</v>
      </c>
      <c r="C44" s="61">
        <v>7</v>
      </c>
      <c r="D44" s="45" t="s">
        <v>51</v>
      </c>
      <c r="E44" s="29">
        <v>5299</v>
      </c>
      <c r="F44" s="29">
        <v>72</v>
      </c>
      <c r="G44" s="29">
        <v>0</v>
      </c>
      <c r="H44" s="29">
        <v>9804</v>
      </c>
      <c r="I44" s="29">
        <v>9804</v>
      </c>
      <c r="J44" s="169"/>
      <c r="K44" s="62">
        <v>3740.19</v>
      </c>
      <c r="L44" s="27">
        <f t="shared" si="5"/>
        <v>381.49632802937577</v>
      </c>
      <c r="M44" s="169"/>
      <c r="N44" s="62">
        <v>1555.6</v>
      </c>
      <c r="O44" s="27">
        <f t="shared" si="6"/>
        <v>158.66993064055487</v>
      </c>
      <c r="P44" s="169"/>
      <c r="Q44" s="62">
        <v>2184.59</v>
      </c>
      <c r="R44" s="27">
        <f t="shared" si="7"/>
        <v>222.82639738882088</v>
      </c>
      <c r="S44" s="169"/>
      <c r="T44" s="51">
        <v>3.4726150681409107E-2</v>
      </c>
      <c r="U44" s="51">
        <v>0</v>
      </c>
      <c r="V44" s="51">
        <v>0.18674466443815893</v>
      </c>
      <c r="W44" s="51">
        <v>0.70942401645667263</v>
      </c>
      <c r="X44" s="51">
        <v>6.5569555155566991E-2</v>
      </c>
      <c r="Y44" s="51">
        <v>3.5356132681923376E-3</v>
      </c>
      <c r="Z44" s="25">
        <f t="shared" si="8"/>
        <v>0.41591469952061255</v>
      </c>
      <c r="AA44" s="51">
        <v>0</v>
      </c>
      <c r="AB44" s="51">
        <v>0</v>
      </c>
      <c r="AC44" s="51">
        <v>1</v>
      </c>
      <c r="AD44" s="28">
        <f t="shared" si="9"/>
        <v>0.58408530047938745</v>
      </c>
    </row>
    <row r="45" spans="1:31" s="20" customFormat="1" ht="20.100000000000001" customHeight="1" x14ac:dyDescent="0.25">
      <c r="A45" s="19"/>
      <c r="B45" s="46">
        <v>441</v>
      </c>
      <c r="C45" s="61">
        <v>2</v>
      </c>
      <c r="D45" s="45" t="s">
        <v>78</v>
      </c>
      <c r="E45" s="29">
        <v>288815</v>
      </c>
      <c r="F45" s="29">
        <v>119871</v>
      </c>
      <c r="G45" s="29">
        <v>26</v>
      </c>
      <c r="H45" s="29">
        <v>979173</v>
      </c>
      <c r="I45" s="29">
        <v>979184</v>
      </c>
      <c r="J45" s="169"/>
      <c r="K45" s="62">
        <v>354217.49</v>
      </c>
      <c r="L45" s="27">
        <f t="shared" si="5"/>
        <v>361.74762863772281</v>
      </c>
      <c r="M45" s="169"/>
      <c r="N45" s="62">
        <v>146821.44</v>
      </c>
      <c r="O45" s="27">
        <f t="shared" si="6"/>
        <v>149.94264612166864</v>
      </c>
      <c r="P45" s="169"/>
      <c r="Q45" s="62">
        <v>207396.05000000002</v>
      </c>
      <c r="R45" s="27">
        <f t="shared" si="7"/>
        <v>211.80498251605422</v>
      </c>
      <c r="S45" s="169"/>
      <c r="T45" s="51">
        <v>3.6746949219405557E-2</v>
      </c>
      <c r="U45" s="51">
        <v>0</v>
      </c>
      <c r="V45" s="51">
        <v>5.5573150624322984E-2</v>
      </c>
      <c r="W45" s="51">
        <v>0.45900966507343888</v>
      </c>
      <c r="X45" s="51">
        <v>0.44551708524313616</v>
      </c>
      <c r="Y45" s="51">
        <v>3.1531498396964366E-3</v>
      </c>
      <c r="Z45" s="25">
        <f t="shared" si="8"/>
        <v>0.41449517357259802</v>
      </c>
      <c r="AA45" s="51">
        <v>0</v>
      </c>
      <c r="AB45" s="51">
        <v>7.8309109551507846E-4</v>
      </c>
      <c r="AC45" s="51">
        <v>0.99921690890448489</v>
      </c>
      <c r="AD45" s="28">
        <f t="shared" si="9"/>
        <v>0.58550482642740209</v>
      </c>
    </row>
    <row r="46" spans="1:31" s="20" customFormat="1" ht="20.100000000000001" customHeight="1" x14ac:dyDescent="0.25">
      <c r="A46" s="19"/>
      <c r="B46" s="46">
        <v>389</v>
      </c>
      <c r="C46" s="61">
        <v>7</v>
      </c>
      <c r="D46" s="45" t="s">
        <v>49</v>
      </c>
      <c r="E46" s="29">
        <v>7269</v>
      </c>
      <c r="F46" s="29">
        <v>0</v>
      </c>
      <c r="G46" s="29">
        <v>0</v>
      </c>
      <c r="H46" s="29">
        <v>15892</v>
      </c>
      <c r="I46" s="29">
        <v>15892</v>
      </c>
      <c r="J46" s="169"/>
      <c r="K46" s="62">
        <v>4612.0200000000004</v>
      </c>
      <c r="L46" s="27">
        <f t="shared" si="5"/>
        <v>290.21016863830857</v>
      </c>
      <c r="M46" s="169"/>
      <c r="N46" s="62">
        <v>1891.2</v>
      </c>
      <c r="O46" s="27">
        <f t="shared" si="6"/>
        <v>119.00327208658445</v>
      </c>
      <c r="P46" s="169"/>
      <c r="Q46" s="62">
        <v>2720.8199999999997</v>
      </c>
      <c r="R46" s="27">
        <f t="shared" si="7"/>
        <v>171.2068965517241</v>
      </c>
      <c r="S46" s="169"/>
      <c r="T46" s="51">
        <v>4.6298646362098142E-2</v>
      </c>
      <c r="U46" s="51">
        <v>0</v>
      </c>
      <c r="V46" s="51">
        <v>5.4240693739424702E-2</v>
      </c>
      <c r="W46" s="51">
        <v>0.5637214467005075</v>
      </c>
      <c r="X46" s="51">
        <v>0.33573921319796957</v>
      </c>
      <c r="Y46" s="51">
        <v>0</v>
      </c>
      <c r="Z46" s="25">
        <f t="shared" si="8"/>
        <v>0.41005893296212936</v>
      </c>
      <c r="AA46" s="51">
        <v>0</v>
      </c>
      <c r="AB46" s="51">
        <v>1.4271432876853302E-2</v>
      </c>
      <c r="AC46" s="51">
        <v>0.98572856712314672</v>
      </c>
      <c r="AD46" s="28">
        <f t="shared" si="9"/>
        <v>0.58994106703787053</v>
      </c>
    </row>
    <row r="47" spans="1:31" s="20" customFormat="1" ht="20.100000000000001" customHeight="1" x14ac:dyDescent="0.25">
      <c r="A47" s="19"/>
      <c r="B47" s="46">
        <v>12</v>
      </c>
      <c r="C47" s="61">
        <v>4</v>
      </c>
      <c r="D47" s="45" t="s">
        <v>75</v>
      </c>
      <c r="E47" s="29">
        <v>39681</v>
      </c>
      <c r="F47" s="29">
        <v>0</v>
      </c>
      <c r="G47" s="29">
        <v>2657</v>
      </c>
      <c r="H47" s="29">
        <v>88938</v>
      </c>
      <c r="I47" s="29">
        <v>90045</v>
      </c>
      <c r="J47" s="169"/>
      <c r="K47" s="62">
        <v>33267.360000000001</v>
      </c>
      <c r="L47" s="27">
        <f t="shared" si="5"/>
        <v>369.45260702981841</v>
      </c>
      <c r="M47" s="169"/>
      <c r="N47" s="62">
        <v>13620.45</v>
      </c>
      <c r="O47" s="27">
        <f t="shared" si="6"/>
        <v>151.26270198234215</v>
      </c>
      <c r="P47" s="169"/>
      <c r="Q47" s="62">
        <v>19646.91</v>
      </c>
      <c r="R47" s="27">
        <f t="shared" si="7"/>
        <v>218.18990504747626</v>
      </c>
      <c r="S47" s="169"/>
      <c r="T47" s="51">
        <v>3.5978987478387278E-2</v>
      </c>
      <c r="U47" s="51">
        <v>1.2606044587366789E-2</v>
      </c>
      <c r="V47" s="51">
        <v>0.10096215616958323</v>
      </c>
      <c r="W47" s="51">
        <v>0.55046272333146118</v>
      </c>
      <c r="X47" s="51">
        <v>0.28486870844942713</v>
      </c>
      <c r="Y47" s="51">
        <v>1.5121379983774398E-2</v>
      </c>
      <c r="Z47" s="25">
        <f t="shared" si="8"/>
        <v>0.40942383164759694</v>
      </c>
      <c r="AA47" s="51">
        <v>0</v>
      </c>
      <c r="AB47" s="51">
        <v>3.310444237796173E-3</v>
      </c>
      <c r="AC47" s="51">
        <v>0.99668955576220375</v>
      </c>
      <c r="AD47" s="28">
        <f t="shared" si="9"/>
        <v>0.59057616835240301</v>
      </c>
    </row>
    <row r="48" spans="1:31" s="20" customFormat="1" ht="20.100000000000001" customHeight="1" x14ac:dyDescent="0.25">
      <c r="A48" s="19"/>
      <c r="B48" s="46">
        <v>224</v>
      </c>
      <c r="C48" s="61">
        <v>5</v>
      </c>
      <c r="D48" s="45" t="s">
        <v>137</v>
      </c>
      <c r="E48" s="29">
        <v>1501</v>
      </c>
      <c r="F48" s="29">
        <v>444</v>
      </c>
      <c r="G48" s="29">
        <v>0</v>
      </c>
      <c r="H48" s="29">
        <v>4222</v>
      </c>
      <c r="I48" s="29">
        <v>4222</v>
      </c>
      <c r="J48" s="169"/>
      <c r="K48" s="62">
        <v>1256.3599999999999</v>
      </c>
      <c r="L48" s="27">
        <f t="shared" si="5"/>
        <v>297.57460918995736</v>
      </c>
      <c r="M48" s="169"/>
      <c r="N48" s="62">
        <v>506.57</v>
      </c>
      <c r="O48" s="27">
        <f t="shared" si="6"/>
        <v>119.98342018000947</v>
      </c>
      <c r="P48" s="169">
        <v>5</v>
      </c>
      <c r="Q48" s="62">
        <v>749.79</v>
      </c>
      <c r="R48" s="27">
        <f t="shared" si="7"/>
        <v>177.5911890099479</v>
      </c>
      <c r="S48" s="169"/>
      <c r="T48" s="51">
        <v>4.5916655151311769E-2</v>
      </c>
      <c r="U48" s="51">
        <v>0</v>
      </c>
      <c r="V48" s="51">
        <v>0.32947075428864719</v>
      </c>
      <c r="W48" s="51">
        <v>0.62461259056004115</v>
      </c>
      <c r="X48" s="51">
        <v>0</v>
      </c>
      <c r="Y48" s="51">
        <v>0</v>
      </c>
      <c r="Z48" s="25">
        <f t="shared" si="8"/>
        <v>0.40320449552675985</v>
      </c>
      <c r="AA48" s="51">
        <v>0</v>
      </c>
      <c r="AB48" s="51">
        <v>0</v>
      </c>
      <c r="AC48" s="51">
        <v>1</v>
      </c>
      <c r="AD48" s="28">
        <f t="shared" si="9"/>
        <v>0.59679550447324015</v>
      </c>
    </row>
    <row r="49" spans="1:30" s="20" customFormat="1" ht="20.100000000000001" customHeight="1" x14ac:dyDescent="0.25">
      <c r="A49" s="19"/>
      <c r="B49" s="46">
        <v>8</v>
      </c>
      <c r="C49" s="61">
        <v>5</v>
      </c>
      <c r="D49" s="45" t="s">
        <v>98</v>
      </c>
      <c r="E49" s="29">
        <v>10738</v>
      </c>
      <c r="F49" s="29">
        <v>3662</v>
      </c>
      <c r="G49" s="29">
        <v>0</v>
      </c>
      <c r="H49" s="29">
        <v>31465</v>
      </c>
      <c r="I49" s="29">
        <v>31465</v>
      </c>
      <c r="J49" s="169"/>
      <c r="K49" s="62">
        <v>13246.23</v>
      </c>
      <c r="L49" s="27">
        <f t="shared" si="5"/>
        <v>420.98299698077227</v>
      </c>
      <c r="M49" s="169"/>
      <c r="N49" s="62">
        <v>5241.12</v>
      </c>
      <c r="O49" s="27">
        <f t="shared" si="6"/>
        <v>166.56983950421102</v>
      </c>
      <c r="P49" s="169"/>
      <c r="Q49" s="62">
        <v>8005.1100000000006</v>
      </c>
      <c r="R49" s="27">
        <f t="shared" si="7"/>
        <v>254.41315747656128</v>
      </c>
      <c r="S49" s="169">
        <v>1</v>
      </c>
      <c r="T49" s="51">
        <v>3.3078807583112005E-2</v>
      </c>
      <c r="U49" s="51">
        <v>3.3370729920322371E-3</v>
      </c>
      <c r="V49" s="51">
        <v>0.10766591873492688</v>
      </c>
      <c r="W49" s="51">
        <v>0.61708566108007445</v>
      </c>
      <c r="X49" s="51">
        <v>0.22619211160973227</v>
      </c>
      <c r="Y49" s="51">
        <v>1.2640428000122111E-2</v>
      </c>
      <c r="Z49" s="25">
        <f t="shared" si="8"/>
        <v>0.3956688053884011</v>
      </c>
      <c r="AA49" s="51">
        <v>0</v>
      </c>
      <c r="AB49" s="51">
        <v>2.3335094708255102E-3</v>
      </c>
      <c r="AC49" s="51">
        <v>0.99766649052917444</v>
      </c>
      <c r="AD49" s="28">
        <f t="shared" si="9"/>
        <v>0.60433119461159901</v>
      </c>
    </row>
    <row r="50" spans="1:30" s="20" customFormat="1" ht="20.100000000000001" customHeight="1" x14ac:dyDescent="0.25">
      <c r="A50" s="19"/>
      <c r="B50" s="46">
        <v>21</v>
      </c>
      <c r="C50" s="61">
        <v>4</v>
      </c>
      <c r="D50" s="45" t="s">
        <v>105</v>
      </c>
      <c r="E50" s="29">
        <v>31004</v>
      </c>
      <c r="F50" s="29">
        <v>2306</v>
      </c>
      <c r="G50" s="29">
        <v>0</v>
      </c>
      <c r="H50" s="29">
        <v>96440</v>
      </c>
      <c r="I50" s="29">
        <v>96440</v>
      </c>
      <c r="J50" s="169"/>
      <c r="K50" s="62">
        <v>28494.98</v>
      </c>
      <c r="L50" s="27">
        <f t="shared" si="5"/>
        <v>295.46847781003731</v>
      </c>
      <c r="M50" s="169"/>
      <c r="N50" s="62">
        <v>11233.39</v>
      </c>
      <c r="O50" s="27">
        <f t="shared" si="6"/>
        <v>116.48060970551639</v>
      </c>
      <c r="P50" s="169"/>
      <c r="Q50" s="62">
        <v>17261.59</v>
      </c>
      <c r="R50" s="27">
        <f t="shared" si="7"/>
        <v>178.98786810452094</v>
      </c>
      <c r="S50" s="169"/>
      <c r="T50" s="51">
        <v>4.7303618943168535E-2</v>
      </c>
      <c r="U50" s="51">
        <v>1.1163148435156262E-3</v>
      </c>
      <c r="V50" s="51">
        <v>0.14330224446938991</v>
      </c>
      <c r="W50" s="51">
        <v>0.67749272481414791</v>
      </c>
      <c r="X50" s="51">
        <v>0.11684184382452671</v>
      </c>
      <c r="Y50" s="51">
        <v>1.3943253105251399E-2</v>
      </c>
      <c r="Z50" s="25">
        <f t="shared" si="8"/>
        <v>0.39422347374870942</v>
      </c>
      <c r="AA50" s="51">
        <v>0</v>
      </c>
      <c r="AB50" s="51">
        <v>1.7617148825803417E-3</v>
      </c>
      <c r="AC50" s="51">
        <v>0.99823828511741963</v>
      </c>
      <c r="AD50" s="28">
        <f t="shared" si="9"/>
        <v>0.60577652625129064</v>
      </c>
    </row>
    <row r="51" spans="1:30" s="20" customFormat="1" ht="20.100000000000001" customHeight="1" x14ac:dyDescent="0.25">
      <c r="A51" s="19"/>
      <c r="B51" s="46">
        <v>906</v>
      </c>
      <c r="C51" s="61">
        <v>6</v>
      </c>
      <c r="D51" s="45" t="s">
        <v>138</v>
      </c>
      <c r="E51" s="29">
        <v>2297</v>
      </c>
      <c r="F51" s="29">
        <v>175</v>
      </c>
      <c r="G51" s="29">
        <v>164</v>
      </c>
      <c r="H51" s="29">
        <v>5272</v>
      </c>
      <c r="I51" s="29">
        <v>5340</v>
      </c>
      <c r="J51" s="169"/>
      <c r="K51" s="62">
        <v>1532.62</v>
      </c>
      <c r="L51" s="27">
        <f t="shared" si="5"/>
        <v>287.00749063670412</v>
      </c>
      <c r="M51" s="169"/>
      <c r="N51" s="62">
        <v>602.26</v>
      </c>
      <c r="O51" s="27">
        <f t="shared" si="6"/>
        <v>112.78277153558052</v>
      </c>
      <c r="P51" s="169"/>
      <c r="Q51" s="62">
        <v>930.36</v>
      </c>
      <c r="R51" s="27">
        <f t="shared" si="7"/>
        <v>174.22471910112358</v>
      </c>
      <c r="S51" s="169"/>
      <c r="T51" s="51">
        <v>4.8234981569421846E-2</v>
      </c>
      <c r="U51" s="51">
        <v>0</v>
      </c>
      <c r="V51" s="51">
        <v>8.5179158502972138E-3</v>
      </c>
      <c r="W51" s="51">
        <v>0.65352173479892406</v>
      </c>
      <c r="X51" s="51">
        <v>0.28972536778135694</v>
      </c>
      <c r="Y51" s="51">
        <v>0</v>
      </c>
      <c r="Z51" s="25">
        <f t="shared" si="8"/>
        <v>0.39296107319492113</v>
      </c>
      <c r="AA51" s="51">
        <v>0</v>
      </c>
      <c r="AB51" s="51">
        <v>5.9976783180704244E-3</v>
      </c>
      <c r="AC51" s="51">
        <v>0.99400232168192948</v>
      </c>
      <c r="AD51" s="28">
        <f t="shared" si="9"/>
        <v>0.60703892680507898</v>
      </c>
    </row>
    <row r="52" spans="1:30" s="20" customFormat="1" ht="20.100000000000001" customHeight="1" x14ac:dyDescent="0.25">
      <c r="A52" s="19"/>
      <c r="B52" s="46">
        <v>854</v>
      </c>
      <c r="C52" s="61">
        <v>7</v>
      </c>
      <c r="D52" s="45" t="s">
        <v>155</v>
      </c>
      <c r="E52" s="29">
        <v>5365</v>
      </c>
      <c r="F52" s="29">
        <v>360</v>
      </c>
      <c r="G52" s="29">
        <v>0</v>
      </c>
      <c r="H52" s="29">
        <v>13163</v>
      </c>
      <c r="I52" s="29">
        <v>13163</v>
      </c>
      <c r="J52" s="169"/>
      <c r="K52" s="62">
        <v>5720.79</v>
      </c>
      <c r="L52" s="27">
        <f t="shared" si="5"/>
        <v>434.61141077262022</v>
      </c>
      <c r="M52" s="169"/>
      <c r="N52" s="62">
        <v>2245.85</v>
      </c>
      <c r="O52" s="27">
        <f t="shared" si="6"/>
        <v>170.61840006077642</v>
      </c>
      <c r="P52" s="169"/>
      <c r="Q52" s="62">
        <v>3474.94</v>
      </c>
      <c r="R52" s="27">
        <f t="shared" si="7"/>
        <v>263.99301071184379</v>
      </c>
      <c r="S52" s="169"/>
      <c r="T52" s="51">
        <v>3.2295122114121604E-2</v>
      </c>
      <c r="U52" s="51">
        <v>0.35103412961684888</v>
      </c>
      <c r="V52" s="51">
        <v>0.10500256027784581</v>
      </c>
      <c r="W52" s="51">
        <v>0.42396865329385308</v>
      </c>
      <c r="X52" s="51">
        <v>7.6367522318943823E-2</v>
      </c>
      <c r="Y52" s="51">
        <v>1.1332012378386802E-2</v>
      </c>
      <c r="Z52" s="25">
        <f t="shared" si="8"/>
        <v>0.39257689934432133</v>
      </c>
      <c r="AA52" s="51">
        <v>0</v>
      </c>
      <c r="AB52" s="51">
        <v>0</v>
      </c>
      <c r="AC52" s="51">
        <v>1</v>
      </c>
      <c r="AD52" s="28">
        <f t="shared" si="9"/>
        <v>0.60742310065567873</v>
      </c>
    </row>
    <row r="53" spans="1:30" s="20" customFormat="1" ht="20.100000000000001" customHeight="1" x14ac:dyDescent="0.25">
      <c r="A53" s="19"/>
      <c r="B53" s="46">
        <v>904</v>
      </c>
      <c r="C53" s="61">
        <v>6</v>
      </c>
      <c r="D53" s="45" t="s">
        <v>94</v>
      </c>
      <c r="E53" s="29">
        <v>437</v>
      </c>
      <c r="F53" s="29">
        <v>0</v>
      </c>
      <c r="G53" s="29">
        <v>69</v>
      </c>
      <c r="H53" s="29">
        <v>712</v>
      </c>
      <c r="I53" s="29">
        <v>741</v>
      </c>
      <c r="J53" s="169"/>
      <c r="K53" s="62">
        <v>195.85</v>
      </c>
      <c r="L53" s="27">
        <f t="shared" si="5"/>
        <v>264.30499325236167</v>
      </c>
      <c r="M53" s="169"/>
      <c r="N53" s="62">
        <v>76.22</v>
      </c>
      <c r="O53" s="27">
        <f t="shared" si="6"/>
        <v>102.86099865047234</v>
      </c>
      <c r="P53" s="169"/>
      <c r="Q53" s="62">
        <v>119.63</v>
      </c>
      <c r="R53" s="27">
        <f t="shared" si="7"/>
        <v>161.44399460188933</v>
      </c>
      <c r="S53" s="169"/>
      <c r="T53" s="51">
        <v>5.1430070847546576E-2</v>
      </c>
      <c r="U53" s="51">
        <v>0</v>
      </c>
      <c r="V53" s="51">
        <v>0</v>
      </c>
      <c r="W53" s="51">
        <v>0.94856992915245342</v>
      </c>
      <c r="X53" s="51">
        <v>0</v>
      </c>
      <c r="Y53" s="51">
        <v>0</v>
      </c>
      <c r="Z53" s="25">
        <f t="shared" si="8"/>
        <v>0.38917538932856777</v>
      </c>
      <c r="AA53" s="51">
        <v>0</v>
      </c>
      <c r="AB53" s="51">
        <v>0</v>
      </c>
      <c r="AC53" s="51">
        <v>1</v>
      </c>
      <c r="AD53" s="28">
        <f t="shared" si="9"/>
        <v>0.61082461067143223</v>
      </c>
    </row>
    <row r="54" spans="1:30" s="20" customFormat="1" ht="20.100000000000001" customHeight="1" x14ac:dyDescent="0.25">
      <c r="A54" s="19"/>
      <c r="B54" s="46">
        <v>358</v>
      </c>
      <c r="C54" s="61">
        <v>7</v>
      </c>
      <c r="D54" s="45" t="s">
        <v>28</v>
      </c>
      <c r="E54" s="29">
        <v>2557</v>
      </c>
      <c r="F54" s="29">
        <v>24</v>
      </c>
      <c r="G54" s="29">
        <v>42</v>
      </c>
      <c r="H54" s="29">
        <v>7396</v>
      </c>
      <c r="I54" s="29">
        <v>7413</v>
      </c>
      <c r="J54" s="169"/>
      <c r="K54" s="62">
        <v>1666.31</v>
      </c>
      <c r="L54" s="27">
        <f t="shared" si="5"/>
        <v>224.78213948468905</v>
      </c>
      <c r="M54" s="169"/>
      <c r="N54" s="62">
        <v>642.42999999999995</v>
      </c>
      <c r="O54" s="27">
        <f t="shared" si="6"/>
        <v>86.66261972210981</v>
      </c>
      <c r="P54" s="169"/>
      <c r="Q54" s="62">
        <v>1023.88</v>
      </c>
      <c r="R54" s="27">
        <f t="shared" si="7"/>
        <v>138.11951976257924</v>
      </c>
      <c r="S54" s="169"/>
      <c r="T54" s="51">
        <v>6.3431035287891291E-2</v>
      </c>
      <c r="U54" s="51">
        <v>0</v>
      </c>
      <c r="V54" s="51">
        <v>0.16154289183257323</v>
      </c>
      <c r="W54" s="51">
        <v>0.73379200846784876</v>
      </c>
      <c r="X54" s="51">
        <v>4.123406441168688E-2</v>
      </c>
      <c r="Y54" s="51">
        <v>0</v>
      </c>
      <c r="Z54" s="25">
        <f t="shared" si="8"/>
        <v>0.38554050566821296</v>
      </c>
      <c r="AA54" s="51">
        <v>0</v>
      </c>
      <c r="AB54" s="51">
        <v>0</v>
      </c>
      <c r="AC54" s="51">
        <v>1</v>
      </c>
      <c r="AD54" s="28">
        <f t="shared" si="9"/>
        <v>0.61445949433178704</v>
      </c>
    </row>
    <row r="55" spans="1:30" s="20" customFormat="1" ht="20.100000000000001" customHeight="1" x14ac:dyDescent="0.25">
      <c r="A55" s="19"/>
      <c r="B55" s="46">
        <v>103</v>
      </c>
      <c r="C55" s="61">
        <v>3</v>
      </c>
      <c r="D55" s="45" t="s">
        <v>85</v>
      </c>
      <c r="E55" s="29">
        <v>26649</v>
      </c>
      <c r="F55" s="29">
        <v>8362</v>
      </c>
      <c r="G55" s="29">
        <v>46</v>
      </c>
      <c r="H55" s="29">
        <v>77410</v>
      </c>
      <c r="I55" s="29">
        <v>77429</v>
      </c>
      <c r="J55" s="169"/>
      <c r="K55" s="62">
        <v>27668.99</v>
      </c>
      <c r="L55" s="27">
        <f t="shared" si="5"/>
        <v>357.34660140257529</v>
      </c>
      <c r="M55" s="169"/>
      <c r="N55" s="62">
        <v>10638.86</v>
      </c>
      <c r="O55" s="27">
        <f t="shared" si="6"/>
        <v>137.40149039765461</v>
      </c>
      <c r="P55" s="169"/>
      <c r="Q55" s="62">
        <v>17030.13</v>
      </c>
      <c r="R55" s="27">
        <f t="shared" si="7"/>
        <v>219.94511100492065</v>
      </c>
      <c r="S55" s="169"/>
      <c r="T55" s="51">
        <v>4.0091701554489857E-2</v>
      </c>
      <c r="U55" s="51">
        <v>0</v>
      </c>
      <c r="V55" s="51">
        <v>4.4961584229889287E-2</v>
      </c>
      <c r="W55" s="51">
        <v>0.54103447173851327</v>
      </c>
      <c r="X55" s="51">
        <v>0.37391224247710747</v>
      </c>
      <c r="Y55" s="51">
        <v>0</v>
      </c>
      <c r="Z55" s="25">
        <f t="shared" si="8"/>
        <v>0.38450481929409058</v>
      </c>
      <c r="AA55" s="51">
        <v>0</v>
      </c>
      <c r="AB55" s="51">
        <v>0</v>
      </c>
      <c r="AC55" s="51">
        <v>1</v>
      </c>
      <c r="AD55" s="28">
        <f t="shared" si="9"/>
        <v>0.61549518070590936</v>
      </c>
    </row>
    <row r="56" spans="1:30" s="20" customFormat="1" ht="20.100000000000001" customHeight="1" x14ac:dyDescent="0.25">
      <c r="A56" s="19"/>
      <c r="B56" s="46">
        <v>186</v>
      </c>
      <c r="C56" s="61">
        <v>4</v>
      </c>
      <c r="D56" s="45" t="s">
        <v>30</v>
      </c>
      <c r="E56" s="29">
        <v>70999</v>
      </c>
      <c r="F56" s="29">
        <v>1081</v>
      </c>
      <c r="G56" s="29">
        <v>4235</v>
      </c>
      <c r="H56" s="29">
        <v>147703</v>
      </c>
      <c r="I56" s="29">
        <v>149467</v>
      </c>
      <c r="J56" s="169"/>
      <c r="K56" s="62">
        <v>44178.98</v>
      </c>
      <c r="L56" s="27">
        <f t="shared" si="5"/>
        <v>295.57681628720724</v>
      </c>
      <c r="M56" s="169"/>
      <c r="N56" s="62">
        <v>16633.03</v>
      </c>
      <c r="O56" s="27">
        <f t="shared" si="6"/>
        <v>111.28228973619593</v>
      </c>
      <c r="P56" s="169"/>
      <c r="Q56" s="62">
        <v>27545.95</v>
      </c>
      <c r="R56" s="27">
        <f t="shared" si="7"/>
        <v>184.29452655101127</v>
      </c>
      <c r="S56" s="169">
        <v>1</v>
      </c>
      <c r="T56" s="51">
        <v>4.8929148808124559E-2</v>
      </c>
      <c r="U56" s="51">
        <v>0</v>
      </c>
      <c r="V56" s="51">
        <v>0.1126649804635716</v>
      </c>
      <c r="W56" s="51">
        <v>0.81294628819884296</v>
      </c>
      <c r="X56" s="51">
        <v>2.5459582529460963E-2</v>
      </c>
      <c r="Y56" s="51">
        <v>0</v>
      </c>
      <c r="Z56" s="25">
        <f t="shared" si="8"/>
        <v>0.37649194254824347</v>
      </c>
      <c r="AA56" s="51">
        <v>0</v>
      </c>
      <c r="AB56" s="51">
        <v>5.1368713004997109E-4</v>
      </c>
      <c r="AC56" s="51">
        <v>0.99948631286994993</v>
      </c>
      <c r="AD56" s="28">
        <f t="shared" si="9"/>
        <v>0.62350805745175641</v>
      </c>
    </row>
    <row r="57" spans="1:30" s="20" customFormat="1" ht="20.100000000000001" customHeight="1" x14ac:dyDescent="0.25">
      <c r="A57" s="19"/>
      <c r="B57" s="46">
        <v>565</v>
      </c>
      <c r="C57" s="61">
        <v>5</v>
      </c>
      <c r="D57" s="45" t="s">
        <v>83</v>
      </c>
      <c r="E57" s="29">
        <v>3246</v>
      </c>
      <c r="F57" s="29">
        <v>576</v>
      </c>
      <c r="G57" s="29">
        <v>0</v>
      </c>
      <c r="H57" s="29">
        <v>8223</v>
      </c>
      <c r="I57" s="29">
        <v>8223</v>
      </c>
      <c r="J57" s="169"/>
      <c r="K57" s="62">
        <v>3552.3939591796684</v>
      </c>
      <c r="L57" s="27">
        <f t="shared" si="5"/>
        <v>432.00704842267641</v>
      </c>
      <c r="M57" s="169"/>
      <c r="N57" s="62">
        <v>1277.1031673437346</v>
      </c>
      <c r="O57" s="27">
        <f t="shared" si="6"/>
        <v>155.30866683007838</v>
      </c>
      <c r="P57" s="169">
        <v>6</v>
      </c>
      <c r="Q57" s="62">
        <v>2275.2907918359338</v>
      </c>
      <c r="R57" s="27">
        <f t="shared" si="7"/>
        <v>276.69838159259808</v>
      </c>
      <c r="S57" s="169"/>
      <c r="T57" s="51">
        <v>3.5478731208725231E-2</v>
      </c>
      <c r="U57" s="51">
        <v>0</v>
      </c>
      <c r="V57" s="51">
        <v>7.6501258863219046E-3</v>
      </c>
      <c r="W57" s="51">
        <v>0.85388024650496097</v>
      </c>
      <c r="X57" s="51">
        <v>0.10299089639999183</v>
      </c>
      <c r="Y57" s="51">
        <v>0</v>
      </c>
      <c r="Z57" s="25">
        <f t="shared" si="8"/>
        <v>0.35950493723918164</v>
      </c>
      <c r="AA57" s="51">
        <v>0</v>
      </c>
      <c r="AB57" s="51">
        <v>4.8828923493490399E-3</v>
      </c>
      <c r="AC57" s="51">
        <v>0.99511710765065087</v>
      </c>
      <c r="AD57" s="28">
        <f t="shared" si="9"/>
        <v>0.64049506276081836</v>
      </c>
    </row>
    <row r="58" spans="1:30" s="20" customFormat="1" ht="20.100000000000001" customHeight="1" x14ac:dyDescent="0.25">
      <c r="A58" s="19"/>
      <c r="B58" s="46">
        <v>975</v>
      </c>
      <c r="C58" s="61">
        <v>7</v>
      </c>
      <c r="D58" s="45" t="s">
        <v>24</v>
      </c>
      <c r="E58" s="29">
        <v>227</v>
      </c>
      <c r="F58" s="29">
        <v>0</v>
      </c>
      <c r="G58" s="29">
        <v>0</v>
      </c>
      <c r="H58" s="29">
        <v>427</v>
      </c>
      <c r="I58" s="29">
        <v>427</v>
      </c>
      <c r="J58" s="169"/>
      <c r="K58" s="62">
        <v>157.22999999999999</v>
      </c>
      <c r="L58" s="27">
        <f t="shared" si="5"/>
        <v>368.22014051522251</v>
      </c>
      <c r="M58" s="169"/>
      <c r="N58" s="62">
        <v>56.41</v>
      </c>
      <c r="O58" s="27">
        <f t="shared" si="6"/>
        <v>132.10772833723652</v>
      </c>
      <c r="P58" s="169">
        <v>6</v>
      </c>
      <c r="Q58" s="62">
        <v>100.82</v>
      </c>
      <c r="R58" s="27">
        <f t="shared" si="7"/>
        <v>236.11241217798596</v>
      </c>
      <c r="S58" s="169"/>
      <c r="T58" s="51">
        <v>4.1659280269455777E-2</v>
      </c>
      <c r="U58" s="51">
        <v>0</v>
      </c>
      <c r="V58" s="51">
        <v>0</v>
      </c>
      <c r="W58" s="51">
        <v>0.95834071973054435</v>
      </c>
      <c r="X58" s="51">
        <v>0</v>
      </c>
      <c r="Y58" s="51">
        <v>0</v>
      </c>
      <c r="Z58" s="25">
        <f t="shared" si="8"/>
        <v>0.35877377090885965</v>
      </c>
      <c r="AA58" s="51">
        <v>0</v>
      </c>
      <c r="AB58" s="51">
        <v>0</v>
      </c>
      <c r="AC58" s="51">
        <v>1</v>
      </c>
      <c r="AD58" s="28">
        <f t="shared" si="9"/>
        <v>0.64122622909114035</v>
      </c>
    </row>
    <row r="59" spans="1:30" s="20" customFormat="1" ht="20.100000000000001" customHeight="1" x14ac:dyDescent="0.25">
      <c r="A59" s="19"/>
      <c r="B59" s="46">
        <v>372</v>
      </c>
      <c r="C59" s="61">
        <v>8</v>
      </c>
      <c r="D59" s="45" t="s">
        <v>37</v>
      </c>
      <c r="E59" s="29">
        <v>1794</v>
      </c>
      <c r="F59" s="29">
        <v>0</v>
      </c>
      <c r="G59" s="29">
        <v>1253</v>
      </c>
      <c r="H59" s="29">
        <v>1234</v>
      </c>
      <c r="I59" s="29">
        <v>1756</v>
      </c>
      <c r="J59" s="169"/>
      <c r="K59" s="62">
        <v>677.8</v>
      </c>
      <c r="L59" s="27">
        <f t="shared" si="5"/>
        <v>385.9908883826879</v>
      </c>
      <c r="M59" s="169"/>
      <c r="N59" s="62">
        <v>240.49</v>
      </c>
      <c r="O59" s="27">
        <f t="shared" si="6"/>
        <v>136.95330296127563</v>
      </c>
      <c r="P59" s="169"/>
      <c r="Q59" s="62">
        <v>437.31</v>
      </c>
      <c r="R59" s="27">
        <f t="shared" si="7"/>
        <v>249.0375854214123</v>
      </c>
      <c r="S59" s="169"/>
      <c r="T59" s="51">
        <v>2.8275603975217264E-2</v>
      </c>
      <c r="U59" s="51">
        <v>0</v>
      </c>
      <c r="V59" s="51">
        <v>0.20333485799825354</v>
      </c>
      <c r="W59" s="51">
        <v>0.7683895380265291</v>
      </c>
      <c r="X59" s="51">
        <v>0</v>
      </c>
      <c r="Y59" s="51">
        <v>0</v>
      </c>
      <c r="Z59" s="25">
        <f t="shared" si="8"/>
        <v>0.35480967837120098</v>
      </c>
      <c r="AA59" s="51">
        <v>0</v>
      </c>
      <c r="AB59" s="51">
        <v>0</v>
      </c>
      <c r="AC59" s="51">
        <v>1</v>
      </c>
      <c r="AD59" s="28">
        <f t="shared" si="9"/>
        <v>0.64519032162879908</v>
      </c>
    </row>
    <row r="60" spans="1:30" s="20" customFormat="1" ht="20.100000000000001" customHeight="1" x14ac:dyDescent="0.25">
      <c r="A60" s="19"/>
      <c r="B60" s="46">
        <v>361</v>
      </c>
      <c r="C60" s="61">
        <v>7</v>
      </c>
      <c r="D60" s="45" t="s">
        <v>39</v>
      </c>
      <c r="E60" s="29">
        <v>8856</v>
      </c>
      <c r="F60" s="29">
        <v>854</v>
      </c>
      <c r="G60" s="29">
        <v>6</v>
      </c>
      <c r="H60" s="29">
        <v>24982</v>
      </c>
      <c r="I60" s="29">
        <v>24984</v>
      </c>
      <c r="J60" s="169"/>
      <c r="K60" s="62">
        <v>8637.4</v>
      </c>
      <c r="L60" s="27">
        <f t="shared" si="5"/>
        <v>345.71725904578932</v>
      </c>
      <c r="M60" s="169"/>
      <c r="N60" s="62">
        <v>3031.47</v>
      </c>
      <c r="O60" s="27">
        <f t="shared" si="6"/>
        <v>121.3364553314121</v>
      </c>
      <c r="P60" s="169"/>
      <c r="Q60" s="62">
        <v>5605.93</v>
      </c>
      <c r="R60" s="27">
        <f t="shared" si="7"/>
        <v>224.38080371437721</v>
      </c>
      <c r="S60" s="169"/>
      <c r="T60" s="51">
        <v>4.5407013759001413E-2</v>
      </c>
      <c r="U60" s="51">
        <v>8.1808495548364333E-4</v>
      </c>
      <c r="V60" s="51">
        <v>0.13066598053089756</v>
      </c>
      <c r="W60" s="51">
        <v>0.65793163052908332</v>
      </c>
      <c r="X60" s="51">
        <v>0.14810636423913154</v>
      </c>
      <c r="Y60" s="51">
        <v>1.7070925986402637E-2</v>
      </c>
      <c r="Z60" s="25">
        <f t="shared" si="8"/>
        <v>0.3509701993655498</v>
      </c>
      <c r="AA60" s="51">
        <v>0</v>
      </c>
      <c r="AB60" s="51">
        <v>3.077098715110606E-3</v>
      </c>
      <c r="AC60" s="51">
        <v>0.99692290128488936</v>
      </c>
      <c r="AD60" s="28">
        <f t="shared" si="9"/>
        <v>0.64902980063445026</v>
      </c>
    </row>
    <row r="61" spans="1:30" s="20" customFormat="1" ht="20.100000000000001" customHeight="1" x14ac:dyDescent="0.25">
      <c r="A61" s="19"/>
      <c r="B61" s="46">
        <v>429</v>
      </c>
      <c r="C61" s="61">
        <v>4</v>
      </c>
      <c r="D61" s="45" t="s">
        <v>38</v>
      </c>
      <c r="E61" s="29">
        <v>47889</v>
      </c>
      <c r="F61" s="29">
        <v>190</v>
      </c>
      <c r="G61" s="29">
        <v>0</v>
      </c>
      <c r="H61" s="29">
        <v>101647</v>
      </c>
      <c r="I61" s="29">
        <v>101647</v>
      </c>
      <c r="J61" s="169"/>
      <c r="K61" s="62">
        <v>48523.233246985605</v>
      </c>
      <c r="L61" s="27">
        <f t="shared" si="5"/>
        <v>477.37004778287218</v>
      </c>
      <c r="M61" s="169"/>
      <c r="N61" s="62">
        <v>16957.157259937765</v>
      </c>
      <c r="O61" s="27">
        <f t="shared" si="6"/>
        <v>166.82398162206226</v>
      </c>
      <c r="P61" s="169">
        <v>5</v>
      </c>
      <c r="Q61" s="62">
        <v>31566.07598704784</v>
      </c>
      <c r="R61" s="27">
        <f t="shared" si="7"/>
        <v>310.54606616080986</v>
      </c>
      <c r="S61" s="169"/>
      <c r="T61" s="51">
        <v>3.3028531340167304E-2</v>
      </c>
      <c r="U61" s="51">
        <v>0</v>
      </c>
      <c r="V61" s="51">
        <v>0.23428809081025065</v>
      </c>
      <c r="W61" s="51">
        <v>0.32743165112454575</v>
      </c>
      <c r="X61" s="51">
        <v>0.39905434361482117</v>
      </c>
      <c r="Y61" s="51">
        <v>6.1973831102151199E-3</v>
      </c>
      <c r="Z61" s="25">
        <f t="shared" si="8"/>
        <v>0.34946470227210569</v>
      </c>
      <c r="AA61" s="51">
        <v>0</v>
      </c>
      <c r="AB61" s="51">
        <v>2.8955135265309242E-4</v>
      </c>
      <c r="AC61" s="51">
        <v>0.99971044864734693</v>
      </c>
      <c r="AD61" s="28">
        <f t="shared" si="9"/>
        <v>0.65053529772789431</v>
      </c>
    </row>
    <row r="62" spans="1:30" s="20" customFormat="1" ht="20.100000000000001" customHeight="1" x14ac:dyDescent="0.25">
      <c r="A62" s="19"/>
      <c r="B62" s="46">
        <v>731</v>
      </c>
      <c r="C62" s="61">
        <v>5</v>
      </c>
      <c r="D62" s="45" t="s">
        <v>36</v>
      </c>
      <c r="E62" s="29">
        <v>4064</v>
      </c>
      <c r="F62" s="29">
        <v>452</v>
      </c>
      <c r="G62" s="29">
        <v>0</v>
      </c>
      <c r="H62" s="29">
        <v>10771</v>
      </c>
      <c r="I62" s="29">
        <v>10771</v>
      </c>
      <c r="J62" s="169"/>
      <c r="K62" s="62">
        <v>4898.1000000000004</v>
      </c>
      <c r="L62" s="27">
        <f t="shared" si="5"/>
        <v>454.74886268684429</v>
      </c>
      <c r="M62" s="169"/>
      <c r="N62" s="62">
        <v>1709.08</v>
      </c>
      <c r="O62" s="27">
        <f t="shared" si="6"/>
        <v>158.67421780707454</v>
      </c>
      <c r="P62" s="169"/>
      <c r="Q62" s="62">
        <v>3189.02</v>
      </c>
      <c r="R62" s="27">
        <f t="shared" si="7"/>
        <v>296.07464487976978</v>
      </c>
      <c r="S62" s="169"/>
      <c r="T62" s="51">
        <v>3.4726285486928639E-2</v>
      </c>
      <c r="U62" s="51">
        <v>0</v>
      </c>
      <c r="V62" s="51">
        <v>9.1645797739134505E-2</v>
      </c>
      <c r="W62" s="51">
        <v>0.58628033795960399</v>
      </c>
      <c r="X62" s="51">
        <v>0.27821400987665879</v>
      </c>
      <c r="Y62" s="51">
        <v>9.1335689376740702E-3</v>
      </c>
      <c r="Z62" s="25">
        <f t="shared" si="8"/>
        <v>0.34892713501153505</v>
      </c>
      <c r="AA62" s="51">
        <v>0</v>
      </c>
      <c r="AB62" s="51">
        <v>1.1665025619155729E-3</v>
      </c>
      <c r="AC62" s="51">
        <v>0.99883349743808447</v>
      </c>
      <c r="AD62" s="28">
        <f t="shared" si="9"/>
        <v>0.65107286498846484</v>
      </c>
    </row>
    <row r="63" spans="1:30" s="20" customFormat="1" ht="20.100000000000001" customHeight="1" x14ac:dyDescent="0.25">
      <c r="A63" s="19"/>
      <c r="B63" s="46">
        <v>205</v>
      </c>
      <c r="C63" s="61">
        <v>7</v>
      </c>
      <c r="D63" s="45" t="s">
        <v>84</v>
      </c>
      <c r="E63" s="29">
        <v>7628</v>
      </c>
      <c r="F63" s="29">
        <v>51</v>
      </c>
      <c r="G63" s="29">
        <v>2752</v>
      </c>
      <c r="H63" s="29">
        <v>8906</v>
      </c>
      <c r="I63" s="29">
        <v>10052</v>
      </c>
      <c r="J63" s="169"/>
      <c r="K63" s="62">
        <v>3292.34</v>
      </c>
      <c r="L63" s="27">
        <f t="shared" si="5"/>
        <v>327.53083963390372</v>
      </c>
      <c r="M63" s="169"/>
      <c r="N63" s="62">
        <v>1144.08</v>
      </c>
      <c r="O63" s="27">
        <f t="shared" si="6"/>
        <v>113.81615598885794</v>
      </c>
      <c r="P63" s="169"/>
      <c r="Q63" s="62">
        <v>2148.2600000000002</v>
      </c>
      <c r="R63" s="27">
        <f t="shared" si="7"/>
        <v>213.71468364504577</v>
      </c>
      <c r="S63" s="169"/>
      <c r="T63" s="51">
        <v>4.2890357317670096E-2</v>
      </c>
      <c r="U63" s="51">
        <v>0</v>
      </c>
      <c r="V63" s="51">
        <v>0.12724634640934201</v>
      </c>
      <c r="W63" s="51">
        <v>0.74100587371512483</v>
      </c>
      <c r="X63" s="51">
        <v>8.8857422557863094E-2</v>
      </c>
      <c r="Y63" s="51">
        <v>0</v>
      </c>
      <c r="Z63" s="25">
        <f t="shared" si="8"/>
        <v>0.34749752455700195</v>
      </c>
      <c r="AA63" s="51">
        <v>0</v>
      </c>
      <c r="AB63" s="51">
        <v>0</v>
      </c>
      <c r="AC63" s="51">
        <v>1</v>
      </c>
      <c r="AD63" s="28">
        <f t="shared" si="9"/>
        <v>0.652502475442998</v>
      </c>
    </row>
    <row r="64" spans="1:30" s="20" customFormat="1" ht="20.100000000000001" customHeight="1" x14ac:dyDescent="0.25">
      <c r="A64" s="19"/>
      <c r="B64" s="46">
        <v>376</v>
      </c>
      <c r="C64" s="61">
        <v>7</v>
      </c>
      <c r="D64" s="45" t="s">
        <v>100</v>
      </c>
      <c r="E64" s="29">
        <v>4814</v>
      </c>
      <c r="F64" s="29">
        <v>235</v>
      </c>
      <c r="G64" s="29">
        <v>0</v>
      </c>
      <c r="H64" s="29">
        <v>12808</v>
      </c>
      <c r="I64" s="29">
        <v>12808</v>
      </c>
      <c r="J64" s="169"/>
      <c r="K64" s="62">
        <v>3841.1</v>
      </c>
      <c r="L64" s="27">
        <f t="shared" si="5"/>
        <v>299.89850093691444</v>
      </c>
      <c r="M64" s="169"/>
      <c r="N64" s="62">
        <v>1314.51</v>
      </c>
      <c r="O64" s="27">
        <f t="shared" si="6"/>
        <v>102.63194878201125</v>
      </c>
      <c r="P64" s="169"/>
      <c r="Q64" s="62">
        <v>2526.59</v>
      </c>
      <c r="R64" s="27">
        <f t="shared" si="7"/>
        <v>197.2665521549032</v>
      </c>
      <c r="S64" s="169"/>
      <c r="T64" s="51">
        <v>5.3685403686544793E-2</v>
      </c>
      <c r="U64" s="51">
        <v>0</v>
      </c>
      <c r="V64" s="51">
        <v>2.1452860761804779E-3</v>
      </c>
      <c r="W64" s="51">
        <v>0.88338620474549456</v>
      </c>
      <c r="X64" s="51">
        <v>6.0783105491780211E-2</v>
      </c>
      <c r="Y64" s="51">
        <v>0</v>
      </c>
      <c r="Z64" s="25">
        <f t="shared" si="8"/>
        <v>0.3422222800760199</v>
      </c>
      <c r="AA64" s="51">
        <v>0</v>
      </c>
      <c r="AB64" s="51">
        <v>0</v>
      </c>
      <c r="AC64" s="51">
        <v>1</v>
      </c>
      <c r="AD64" s="28">
        <f t="shared" si="9"/>
        <v>0.65777771992398015</v>
      </c>
    </row>
    <row r="65" spans="1:30" s="20" customFormat="1" ht="20.100000000000001" customHeight="1" x14ac:dyDescent="0.25">
      <c r="A65" s="19"/>
      <c r="B65" s="46">
        <v>623</v>
      </c>
      <c r="C65" s="61">
        <v>6</v>
      </c>
      <c r="D65" s="45" t="s">
        <v>45</v>
      </c>
      <c r="E65" s="29">
        <v>2312</v>
      </c>
      <c r="F65" s="29">
        <v>39</v>
      </c>
      <c r="G65" s="29">
        <v>0</v>
      </c>
      <c r="H65" s="29">
        <v>4996</v>
      </c>
      <c r="I65" s="29">
        <v>4996</v>
      </c>
      <c r="J65" s="169"/>
      <c r="K65" s="62">
        <v>2258.41</v>
      </c>
      <c r="L65" s="27">
        <f t="shared" si="5"/>
        <v>452.04363490792633</v>
      </c>
      <c r="M65" s="169"/>
      <c r="N65" s="62">
        <v>772.73</v>
      </c>
      <c r="O65" s="27">
        <f t="shared" si="6"/>
        <v>154.6697357886309</v>
      </c>
      <c r="P65" s="169"/>
      <c r="Q65" s="62">
        <v>1485.68</v>
      </c>
      <c r="R65" s="27">
        <f t="shared" si="7"/>
        <v>297.37389911929546</v>
      </c>
      <c r="S65" s="169"/>
      <c r="T65" s="51">
        <v>3.5626933081412654E-2</v>
      </c>
      <c r="U65" s="51">
        <v>0</v>
      </c>
      <c r="V65" s="51">
        <v>0.48803592457908973</v>
      </c>
      <c r="W65" s="51">
        <v>0.34103761986722397</v>
      </c>
      <c r="X65" s="51">
        <v>0.13529952247227361</v>
      </c>
      <c r="Y65" s="51">
        <v>0</v>
      </c>
      <c r="Z65" s="25">
        <f t="shared" si="8"/>
        <v>0.34215665003254503</v>
      </c>
      <c r="AA65" s="51">
        <v>0</v>
      </c>
      <c r="AB65" s="51">
        <v>1.8308114802649291E-2</v>
      </c>
      <c r="AC65" s="51">
        <v>0.98169188519735073</v>
      </c>
      <c r="AD65" s="28">
        <f t="shared" si="9"/>
        <v>0.65784334996745508</v>
      </c>
    </row>
    <row r="66" spans="1:30" s="20" customFormat="1" ht="20.100000000000001" customHeight="1" x14ac:dyDescent="0.25">
      <c r="A66" s="19"/>
      <c r="B66" s="46">
        <v>173</v>
      </c>
      <c r="C66" s="61">
        <v>9</v>
      </c>
      <c r="D66" s="45" t="s">
        <v>133</v>
      </c>
      <c r="E66" s="29">
        <v>3453</v>
      </c>
      <c r="F66" s="29">
        <v>0</v>
      </c>
      <c r="G66" s="29">
        <v>2345</v>
      </c>
      <c r="H66" s="29">
        <v>2351</v>
      </c>
      <c r="I66" s="29">
        <v>3328</v>
      </c>
      <c r="J66" s="169"/>
      <c r="K66" s="62">
        <v>1883.2657894601139</v>
      </c>
      <c r="L66" s="27">
        <f t="shared" si="5"/>
        <v>565.88515308296689</v>
      </c>
      <c r="M66" s="169"/>
      <c r="N66" s="62">
        <v>642.20263156809119</v>
      </c>
      <c r="O66" s="27">
        <f t="shared" si="6"/>
        <v>192.96954073560434</v>
      </c>
      <c r="P66" s="169"/>
      <c r="Q66" s="62">
        <v>1241.0631578920229</v>
      </c>
      <c r="R66" s="27">
        <f t="shared" si="7"/>
        <v>372.9156123473627</v>
      </c>
      <c r="S66" s="169"/>
      <c r="T66" s="51">
        <v>2.0164974983642593E-2</v>
      </c>
      <c r="U66" s="51">
        <v>7.7857046268890321E-3</v>
      </c>
      <c r="V66" s="51">
        <v>7.0071341642001289E-4</v>
      </c>
      <c r="W66" s="51">
        <v>0.93531636595980594</v>
      </c>
      <c r="X66" s="51">
        <v>1.706626454214076E-2</v>
      </c>
      <c r="Y66" s="51">
        <v>1.8965976471101681E-2</v>
      </c>
      <c r="Z66" s="25">
        <f t="shared" si="8"/>
        <v>0.34100477753179753</v>
      </c>
      <c r="AA66" s="51">
        <v>0</v>
      </c>
      <c r="AB66" s="51">
        <v>6.6636415297725892E-3</v>
      </c>
      <c r="AC66" s="51">
        <v>0.99333635847022739</v>
      </c>
      <c r="AD66" s="28">
        <f t="shared" si="9"/>
        <v>0.65899522246820263</v>
      </c>
    </row>
    <row r="67" spans="1:30" s="20" customFormat="1" ht="20.100000000000001" customHeight="1" x14ac:dyDescent="0.25">
      <c r="A67" s="19"/>
      <c r="B67" s="46">
        <v>18</v>
      </c>
      <c r="C67" s="61">
        <v>2</v>
      </c>
      <c r="D67" s="45" t="s">
        <v>46</v>
      </c>
      <c r="E67" s="29">
        <v>139488</v>
      </c>
      <c r="F67" s="29">
        <v>28699</v>
      </c>
      <c r="G67" s="29">
        <v>0</v>
      </c>
      <c r="H67" s="29">
        <v>398718</v>
      </c>
      <c r="I67" s="29">
        <v>398718</v>
      </c>
      <c r="J67" s="169"/>
      <c r="K67" s="62">
        <v>161051.23000000001</v>
      </c>
      <c r="L67" s="27">
        <f t="shared" si="5"/>
        <v>403.92264708390394</v>
      </c>
      <c r="M67" s="169"/>
      <c r="N67" s="62">
        <v>54737.31</v>
      </c>
      <c r="O67" s="27">
        <f t="shared" si="6"/>
        <v>137.28326787353467</v>
      </c>
      <c r="P67" s="169"/>
      <c r="Q67" s="62">
        <v>106313.92</v>
      </c>
      <c r="R67" s="27">
        <f t="shared" si="7"/>
        <v>266.63937921036921</v>
      </c>
      <c r="S67" s="169"/>
      <c r="T67" s="51">
        <v>4.0136060760019084E-2</v>
      </c>
      <c r="U67" s="51">
        <v>0</v>
      </c>
      <c r="V67" s="51">
        <v>9.6002160135381154E-2</v>
      </c>
      <c r="W67" s="51">
        <v>0.50248212782104207</v>
      </c>
      <c r="X67" s="51">
        <v>0.34892105585751293</v>
      </c>
      <c r="Y67" s="51">
        <v>1.2458595426044869E-2</v>
      </c>
      <c r="Z67" s="25">
        <f t="shared" si="8"/>
        <v>0.33987514407682573</v>
      </c>
      <c r="AA67" s="51">
        <v>0</v>
      </c>
      <c r="AB67" s="51">
        <v>1.6037410717241921E-4</v>
      </c>
      <c r="AC67" s="51">
        <v>0.9998396258928276</v>
      </c>
      <c r="AD67" s="28">
        <f t="shared" si="9"/>
        <v>0.66012485592317416</v>
      </c>
    </row>
    <row r="68" spans="1:30" s="20" customFormat="1" ht="20.100000000000001" customHeight="1" x14ac:dyDescent="0.25">
      <c r="A68" s="19"/>
      <c r="B68" s="46">
        <v>296</v>
      </c>
      <c r="C68" s="61">
        <v>7</v>
      </c>
      <c r="D68" s="45" t="s">
        <v>90</v>
      </c>
      <c r="E68" s="29">
        <v>10193</v>
      </c>
      <c r="F68" s="29">
        <v>232</v>
      </c>
      <c r="G68" s="29">
        <v>3067</v>
      </c>
      <c r="H68" s="29">
        <v>18646</v>
      </c>
      <c r="I68" s="29">
        <v>19923</v>
      </c>
      <c r="J68" s="169"/>
      <c r="K68" s="62">
        <v>5385.92</v>
      </c>
      <c r="L68" s="27">
        <f t="shared" si="5"/>
        <v>270.33679666716858</v>
      </c>
      <c r="M68" s="169"/>
      <c r="N68" s="62">
        <v>1829.98</v>
      </c>
      <c r="O68" s="27">
        <f t="shared" si="6"/>
        <v>91.85263263564724</v>
      </c>
      <c r="P68" s="169"/>
      <c r="Q68" s="62">
        <v>3555.9399999999996</v>
      </c>
      <c r="R68" s="27">
        <f t="shared" si="7"/>
        <v>178.48416403152135</v>
      </c>
      <c r="S68" s="169"/>
      <c r="T68" s="51">
        <v>5.6142690084044634E-2</v>
      </c>
      <c r="U68" s="51">
        <v>0</v>
      </c>
      <c r="V68" s="51">
        <v>1.6912753144843112E-2</v>
      </c>
      <c r="W68" s="51">
        <v>0.78980098143149102</v>
      </c>
      <c r="X68" s="51">
        <v>0.10880446780839136</v>
      </c>
      <c r="Y68" s="51">
        <v>2.8339107531229851E-2</v>
      </c>
      <c r="Z68" s="25">
        <f t="shared" si="8"/>
        <v>0.33977110688610301</v>
      </c>
      <c r="AA68" s="51">
        <v>0</v>
      </c>
      <c r="AB68" s="51">
        <v>3.6474181229154603E-3</v>
      </c>
      <c r="AC68" s="51">
        <v>0.99635258187708464</v>
      </c>
      <c r="AD68" s="28">
        <f t="shared" si="9"/>
        <v>0.66022889311389688</v>
      </c>
    </row>
    <row r="69" spans="1:30" s="20" customFormat="1" ht="20.100000000000001" customHeight="1" x14ac:dyDescent="0.25">
      <c r="A69" s="19"/>
      <c r="B69" s="46">
        <v>179</v>
      </c>
      <c r="C69" s="61">
        <v>3</v>
      </c>
      <c r="D69" s="45" t="s">
        <v>32</v>
      </c>
      <c r="E69" s="29">
        <v>26744</v>
      </c>
      <c r="F69" s="29">
        <v>13397</v>
      </c>
      <c r="G69" s="29">
        <v>0</v>
      </c>
      <c r="H69" s="29">
        <v>98314</v>
      </c>
      <c r="I69" s="29">
        <v>98314</v>
      </c>
      <c r="J69" s="169"/>
      <c r="K69" s="62">
        <v>47879.75</v>
      </c>
      <c r="L69" s="27">
        <f t="shared" si="5"/>
        <v>487.00846268079823</v>
      </c>
      <c r="M69" s="169"/>
      <c r="N69" s="62">
        <v>16189.5</v>
      </c>
      <c r="O69" s="27">
        <f t="shared" si="6"/>
        <v>164.67135911467341</v>
      </c>
      <c r="P69" s="169"/>
      <c r="Q69" s="62">
        <v>31690.25</v>
      </c>
      <c r="R69" s="27">
        <f t="shared" si="7"/>
        <v>322.33710356612488</v>
      </c>
      <c r="S69" s="169"/>
      <c r="T69" s="51">
        <v>3.346057629945335E-2</v>
      </c>
      <c r="U69" s="51">
        <v>0</v>
      </c>
      <c r="V69" s="51">
        <v>0.11120355786157694</v>
      </c>
      <c r="W69" s="51">
        <v>0.56439976527996538</v>
      </c>
      <c r="X69" s="51">
        <v>0.28379011087433215</v>
      </c>
      <c r="Y69" s="51">
        <v>7.1459896846721637E-3</v>
      </c>
      <c r="Z69" s="25">
        <f t="shared" si="8"/>
        <v>0.3381283319148492</v>
      </c>
      <c r="AA69" s="51">
        <v>0</v>
      </c>
      <c r="AB69" s="51">
        <v>9.6401890171267195E-4</v>
      </c>
      <c r="AC69" s="51">
        <v>0.9990359810982874</v>
      </c>
      <c r="AD69" s="28">
        <f t="shared" si="9"/>
        <v>0.66187166808515085</v>
      </c>
    </row>
    <row r="70" spans="1:30" s="20" customFormat="1" ht="20.100000000000001" customHeight="1" x14ac:dyDescent="0.25">
      <c r="A70" s="19"/>
      <c r="B70" s="46">
        <v>556</v>
      </c>
      <c r="C70" s="61">
        <v>7</v>
      </c>
      <c r="D70" s="45" t="s">
        <v>65</v>
      </c>
      <c r="E70" s="29">
        <v>3176</v>
      </c>
      <c r="F70" s="29">
        <v>30</v>
      </c>
      <c r="G70" s="29">
        <v>222</v>
      </c>
      <c r="H70" s="29">
        <v>7426</v>
      </c>
      <c r="I70" s="29">
        <v>7518</v>
      </c>
      <c r="J70" s="169"/>
      <c r="K70" s="62">
        <v>3490.16</v>
      </c>
      <c r="L70" s="27">
        <f t="shared" si="5"/>
        <v>464.24048949188614</v>
      </c>
      <c r="M70" s="169"/>
      <c r="N70" s="62">
        <v>1179.68</v>
      </c>
      <c r="O70" s="27">
        <f t="shared" si="6"/>
        <v>156.91407289172653</v>
      </c>
      <c r="P70" s="169"/>
      <c r="Q70" s="62">
        <v>2310.48</v>
      </c>
      <c r="R70" s="27">
        <f t="shared" si="7"/>
        <v>307.32641660015963</v>
      </c>
      <c r="S70" s="169"/>
      <c r="T70" s="51">
        <v>3.4687372846873725E-2</v>
      </c>
      <c r="U70" s="51">
        <v>0</v>
      </c>
      <c r="V70" s="51">
        <v>6.4941340024413402E-2</v>
      </c>
      <c r="W70" s="51">
        <v>0.50335684253356838</v>
      </c>
      <c r="X70" s="51">
        <v>0.39701444459514446</v>
      </c>
      <c r="Y70" s="51">
        <v>0</v>
      </c>
      <c r="Z70" s="25">
        <f t="shared" si="8"/>
        <v>0.33800169619730902</v>
      </c>
      <c r="AA70" s="51">
        <v>0</v>
      </c>
      <c r="AB70" s="51">
        <v>0</v>
      </c>
      <c r="AC70" s="51">
        <v>1</v>
      </c>
      <c r="AD70" s="28">
        <f t="shared" si="9"/>
        <v>0.66199830380269098</v>
      </c>
    </row>
    <row r="71" spans="1:30" s="20" customFormat="1" ht="20.100000000000001" customHeight="1" x14ac:dyDescent="0.25">
      <c r="A71" s="19"/>
      <c r="B71" s="46">
        <v>552</v>
      </c>
      <c r="C71" s="61">
        <v>9</v>
      </c>
      <c r="D71" s="45" t="s">
        <v>58</v>
      </c>
      <c r="E71" s="29">
        <v>1661</v>
      </c>
      <c r="F71" s="29">
        <v>28</v>
      </c>
      <c r="G71" s="29">
        <v>626</v>
      </c>
      <c r="H71" s="29">
        <v>2420</v>
      </c>
      <c r="I71" s="29">
        <v>2681</v>
      </c>
      <c r="J71" s="169"/>
      <c r="K71" s="62">
        <v>754.11</v>
      </c>
      <c r="L71" s="27">
        <f t="shared" ref="L71:L102" si="10">K71*1000/I71</f>
        <v>281.2793733681462</v>
      </c>
      <c r="M71" s="169"/>
      <c r="N71" s="62">
        <v>253.13</v>
      </c>
      <c r="O71" s="27">
        <f t="shared" ref="O71:O102" si="11">N71*1000/I71</f>
        <v>94.416262588586349</v>
      </c>
      <c r="P71" s="169"/>
      <c r="Q71" s="62">
        <v>500.98</v>
      </c>
      <c r="R71" s="27">
        <f t="shared" ref="R71:R102" si="12">Q71*1000/I71</f>
        <v>186.86311077955986</v>
      </c>
      <c r="S71" s="169"/>
      <c r="T71" s="51">
        <v>5.2660688183937106E-2</v>
      </c>
      <c r="U71" s="51">
        <v>1.9752696243037176E-3</v>
      </c>
      <c r="V71" s="51">
        <v>5.2147118081618142E-2</v>
      </c>
      <c r="W71" s="51">
        <v>0.78951526883419587</v>
      </c>
      <c r="X71" s="51">
        <v>7.7391063880219657E-2</v>
      </c>
      <c r="Y71" s="51">
        <v>2.6310591395725516E-2</v>
      </c>
      <c r="Z71" s="25">
        <f t="shared" ref="Z71:Z102" si="13">N71/K71</f>
        <v>0.33566721035392716</v>
      </c>
      <c r="AA71" s="51">
        <v>0</v>
      </c>
      <c r="AB71" s="51">
        <v>9.7808295740348908E-4</v>
      </c>
      <c r="AC71" s="51">
        <v>0.99902191704259646</v>
      </c>
      <c r="AD71" s="28">
        <f t="shared" ref="AD71:AD102" si="14">Q71/K71</f>
        <v>0.6643327896460729</v>
      </c>
    </row>
    <row r="72" spans="1:30" s="20" customFormat="1" ht="20.100000000000001" customHeight="1" x14ac:dyDescent="0.25">
      <c r="A72" s="19"/>
      <c r="B72" s="46">
        <v>287</v>
      </c>
      <c r="C72" s="61">
        <v>7</v>
      </c>
      <c r="D72" s="45" t="s">
        <v>66</v>
      </c>
      <c r="E72" s="29">
        <v>1170</v>
      </c>
      <c r="F72" s="29">
        <v>127</v>
      </c>
      <c r="G72" s="29">
        <v>0</v>
      </c>
      <c r="H72" s="29">
        <v>2950</v>
      </c>
      <c r="I72" s="29">
        <v>2950</v>
      </c>
      <c r="J72" s="169"/>
      <c r="K72" s="62">
        <v>1714.6417007715806</v>
      </c>
      <c r="L72" s="27">
        <f t="shared" si="10"/>
        <v>581.234474837824</v>
      </c>
      <c r="M72" s="169"/>
      <c r="N72" s="62">
        <v>562.41194565584362</v>
      </c>
      <c r="O72" s="27">
        <f t="shared" si="11"/>
        <v>190.64811717147239</v>
      </c>
      <c r="P72" s="169">
        <v>5</v>
      </c>
      <c r="Q72" s="62">
        <v>1152.2297551157371</v>
      </c>
      <c r="R72" s="27">
        <f t="shared" si="12"/>
        <v>390.5863576663516</v>
      </c>
      <c r="S72" s="169"/>
      <c r="T72" s="51">
        <v>2.8893411894106269E-2</v>
      </c>
      <c r="U72" s="51">
        <v>0</v>
      </c>
      <c r="V72" s="51">
        <v>5.8746974091155139E-2</v>
      </c>
      <c r="W72" s="51">
        <v>0.49296605831636692</v>
      </c>
      <c r="X72" s="51">
        <v>0.41939355569837167</v>
      </c>
      <c r="Y72" s="51">
        <v>0</v>
      </c>
      <c r="Z72" s="25">
        <f t="shared" si="13"/>
        <v>0.32800552173830888</v>
      </c>
      <c r="AA72" s="51">
        <v>0</v>
      </c>
      <c r="AB72" s="51">
        <v>0</v>
      </c>
      <c r="AC72" s="51">
        <v>1</v>
      </c>
      <c r="AD72" s="28">
        <f t="shared" si="14"/>
        <v>0.67199447826169123</v>
      </c>
    </row>
    <row r="73" spans="1:30" s="20" customFormat="1" ht="20.100000000000001" customHeight="1" x14ac:dyDescent="0.25">
      <c r="A73" s="19"/>
      <c r="B73" s="46">
        <v>736</v>
      </c>
      <c r="C73" s="61">
        <v>7</v>
      </c>
      <c r="D73" s="45" t="s">
        <v>61</v>
      </c>
      <c r="E73" s="29">
        <v>1387</v>
      </c>
      <c r="F73" s="29">
        <v>23</v>
      </c>
      <c r="G73" s="29">
        <v>0</v>
      </c>
      <c r="H73" s="29">
        <v>2961</v>
      </c>
      <c r="I73" s="29">
        <v>2961</v>
      </c>
      <c r="J73" s="169"/>
      <c r="K73" s="62">
        <v>917</v>
      </c>
      <c r="L73" s="27">
        <f t="shared" si="10"/>
        <v>309.69267139479905</v>
      </c>
      <c r="M73" s="169"/>
      <c r="N73" s="62">
        <v>298.07</v>
      </c>
      <c r="O73" s="27">
        <f t="shared" si="11"/>
        <v>100.66531577169874</v>
      </c>
      <c r="P73" s="169"/>
      <c r="Q73" s="62">
        <v>618.92999999999995</v>
      </c>
      <c r="R73" s="27">
        <f t="shared" si="12"/>
        <v>209.02735562310031</v>
      </c>
      <c r="S73" s="169"/>
      <c r="T73" s="51">
        <v>5.4752239406850742E-2</v>
      </c>
      <c r="U73" s="51">
        <v>0</v>
      </c>
      <c r="V73" s="51">
        <v>6.5756365954306034E-3</v>
      </c>
      <c r="W73" s="51">
        <v>0.7658268192035429</v>
      </c>
      <c r="X73" s="51">
        <v>0.12446740698493643</v>
      </c>
      <c r="Y73" s="51">
        <v>4.8377897809239442E-2</v>
      </c>
      <c r="Z73" s="25">
        <f t="shared" si="13"/>
        <v>0.32504907306434022</v>
      </c>
      <c r="AA73" s="51">
        <v>0</v>
      </c>
      <c r="AB73" s="51">
        <v>0</v>
      </c>
      <c r="AC73" s="51">
        <v>1</v>
      </c>
      <c r="AD73" s="28">
        <f t="shared" si="14"/>
        <v>0.67495092693565972</v>
      </c>
    </row>
    <row r="74" spans="1:30" s="20" customFormat="1" ht="20.100000000000001" customHeight="1" x14ac:dyDescent="0.25">
      <c r="A74" s="19"/>
      <c r="B74" s="46">
        <v>531</v>
      </c>
      <c r="C74" s="61">
        <v>7</v>
      </c>
      <c r="D74" s="45" t="s">
        <v>31</v>
      </c>
      <c r="E74" s="29">
        <v>12707</v>
      </c>
      <c r="F74" s="29">
        <v>550</v>
      </c>
      <c r="G74" s="29">
        <v>0</v>
      </c>
      <c r="H74" s="29">
        <v>30781</v>
      </c>
      <c r="I74" s="29">
        <v>30781</v>
      </c>
      <c r="J74" s="169"/>
      <c r="K74" s="62">
        <v>15389.614923581586</v>
      </c>
      <c r="L74" s="27">
        <f t="shared" si="10"/>
        <v>499.9712460148009</v>
      </c>
      <c r="M74" s="169"/>
      <c r="N74" s="62">
        <v>4974.6119388652687</v>
      </c>
      <c r="O74" s="27">
        <f t="shared" si="11"/>
        <v>161.61307101345858</v>
      </c>
      <c r="P74" s="169">
        <v>6</v>
      </c>
      <c r="Q74" s="62">
        <v>10415.002984716317</v>
      </c>
      <c r="R74" s="27">
        <f t="shared" si="12"/>
        <v>338.35817500134226</v>
      </c>
      <c r="S74" s="169"/>
      <c r="T74" s="51">
        <v>3.409311160031641E-2</v>
      </c>
      <c r="U74" s="51">
        <v>0</v>
      </c>
      <c r="V74" s="51">
        <v>1.9905070227967753E-2</v>
      </c>
      <c r="W74" s="51">
        <v>0.79407237939575381</v>
      </c>
      <c r="X74" s="51">
        <v>0.14613803225942232</v>
      </c>
      <c r="Y74" s="51">
        <v>5.7914065165395974E-3</v>
      </c>
      <c r="Z74" s="25">
        <f t="shared" si="13"/>
        <v>0.32324473117534896</v>
      </c>
      <c r="AA74" s="51">
        <v>0</v>
      </c>
      <c r="AB74" s="51">
        <v>6.6826673119667627E-4</v>
      </c>
      <c r="AC74" s="51">
        <v>0.99933173326880342</v>
      </c>
      <c r="AD74" s="28">
        <f t="shared" si="14"/>
        <v>0.67675526882465098</v>
      </c>
    </row>
    <row r="75" spans="1:30" s="20" customFormat="1" ht="20.100000000000001" customHeight="1" x14ac:dyDescent="0.25">
      <c r="A75" s="19"/>
      <c r="B75" s="46">
        <v>413</v>
      </c>
      <c r="C75" s="61">
        <v>8</v>
      </c>
      <c r="D75" s="45" t="s">
        <v>64</v>
      </c>
      <c r="E75" s="29">
        <v>1626</v>
      </c>
      <c r="F75" s="29">
        <v>0</v>
      </c>
      <c r="G75" s="29">
        <v>1076</v>
      </c>
      <c r="H75" s="29">
        <v>1091</v>
      </c>
      <c r="I75" s="29">
        <v>1539</v>
      </c>
      <c r="J75" s="169"/>
      <c r="K75" s="62">
        <v>788.19570011391693</v>
      </c>
      <c r="L75" s="27">
        <f t="shared" si="10"/>
        <v>512.1479532903943</v>
      </c>
      <c r="M75" s="169"/>
      <c r="N75" s="62">
        <v>252.27456009113354</v>
      </c>
      <c r="O75" s="27">
        <f t="shared" si="11"/>
        <v>163.9210916771498</v>
      </c>
      <c r="P75" s="169">
        <v>6</v>
      </c>
      <c r="Q75" s="62">
        <v>535.92114002278333</v>
      </c>
      <c r="R75" s="27">
        <f t="shared" si="12"/>
        <v>348.22686161324452</v>
      </c>
      <c r="S75" s="169"/>
      <c r="T75" s="51">
        <v>2.3823250342122893E-2</v>
      </c>
      <c r="U75" s="51">
        <v>0</v>
      </c>
      <c r="V75" s="51">
        <v>0.11891805495236055</v>
      </c>
      <c r="W75" s="51">
        <v>0.68542210529935554</v>
      </c>
      <c r="X75" s="51">
        <v>0.17183658940616098</v>
      </c>
      <c r="Y75" s="51">
        <v>0</v>
      </c>
      <c r="Z75" s="25">
        <f t="shared" si="13"/>
        <v>0.32006589233444516</v>
      </c>
      <c r="AA75" s="51">
        <v>0</v>
      </c>
      <c r="AB75" s="51">
        <v>0</v>
      </c>
      <c r="AC75" s="51">
        <v>1</v>
      </c>
      <c r="AD75" s="28">
        <f t="shared" si="14"/>
        <v>0.67993410766555484</v>
      </c>
    </row>
    <row r="76" spans="1:30" s="20" customFormat="1" ht="20.100000000000001" customHeight="1" x14ac:dyDescent="0.25">
      <c r="A76" s="19"/>
      <c r="B76" s="46">
        <v>967</v>
      </c>
      <c r="C76" s="61">
        <v>7</v>
      </c>
      <c r="D76" s="45" t="s">
        <v>135</v>
      </c>
      <c r="E76" s="29">
        <v>1078</v>
      </c>
      <c r="F76" s="29">
        <v>43</v>
      </c>
      <c r="G76" s="29">
        <v>16</v>
      </c>
      <c r="H76" s="29">
        <v>2178</v>
      </c>
      <c r="I76" s="29">
        <v>2185</v>
      </c>
      <c r="J76" s="169"/>
      <c r="K76" s="62">
        <v>793.85</v>
      </c>
      <c r="L76" s="27">
        <f t="shared" si="10"/>
        <v>363.31807780320366</v>
      </c>
      <c r="M76" s="169"/>
      <c r="N76" s="62">
        <v>253.33</v>
      </c>
      <c r="O76" s="27">
        <f t="shared" si="11"/>
        <v>115.94050343249428</v>
      </c>
      <c r="P76" s="169"/>
      <c r="Q76" s="62">
        <v>540.5200000000001</v>
      </c>
      <c r="R76" s="27">
        <f t="shared" si="12"/>
        <v>247.37757437070943</v>
      </c>
      <c r="S76" s="169"/>
      <c r="T76" s="51">
        <v>4.7369044329530652E-2</v>
      </c>
      <c r="U76" s="51">
        <v>0</v>
      </c>
      <c r="V76" s="51">
        <v>0</v>
      </c>
      <c r="W76" s="51">
        <v>0.9526309556704694</v>
      </c>
      <c r="X76" s="51">
        <v>0</v>
      </c>
      <c r="Y76" s="51">
        <v>0</v>
      </c>
      <c r="Z76" s="25">
        <f t="shared" si="13"/>
        <v>0.31911570195880834</v>
      </c>
      <c r="AA76" s="51">
        <v>0</v>
      </c>
      <c r="AB76" s="51">
        <v>9.6018648708650917E-3</v>
      </c>
      <c r="AC76" s="51">
        <v>0.99039813512913477</v>
      </c>
      <c r="AD76" s="28">
        <f t="shared" si="14"/>
        <v>0.68088429804119177</v>
      </c>
    </row>
    <row r="77" spans="1:30" s="20" customFormat="1" ht="20.100000000000001" customHeight="1" x14ac:dyDescent="0.25">
      <c r="A77" s="19"/>
      <c r="B77" s="46">
        <v>143</v>
      </c>
      <c r="C77" s="61">
        <v>4</v>
      </c>
      <c r="D77" s="45" t="s">
        <v>70</v>
      </c>
      <c r="E77" s="29">
        <v>17161</v>
      </c>
      <c r="F77" s="29">
        <v>5456</v>
      </c>
      <c r="G77" s="29">
        <v>169</v>
      </c>
      <c r="H77" s="29">
        <v>51553</v>
      </c>
      <c r="I77" s="29">
        <v>51623</v>
      </c>
      <c r="J77" s="169"/>
      <c r="K77" s="62">
        <v>20143.05</v>
      </c>
      <c r="L77" s="27">
        <f t="shared" si="10"/>
        <v>390.19526180191002</v>
      </c>
      <c r="M77" s="169"/>
      <c r="N77" s="62">
        <v>6391.93</v>
      </c>
      <c r="O77" s="27">
        <f t="shared" si="11"/>
        <v>123.81942157565426</v>
      </c>
      <c r="P77" s="169"/>
      <c r="Q77" s="62">
        <v>13751.119999999999</v>
      </c>
      <c r="R77" s="27">
        <f t="shared" si="12"/>
        <v>266.37584022625572</v>
      </c>
      <c r="S77" s="169"/>
      <c r="T77" s="51">
        <v>4.4440411581478517E-2</v>
      </c>
      <c r="U77" s="51">
        <v>2.3467090534470807E-2</v>
      </c>
      <c r="V77" s="51">
        <v>0.13038628395492441</v>
      </c>
      <c r="W77" s="51">
        <v>0.66840531732982045</v>
      </c>
      <c r="X77" s="51">
        <v>0.10119791674814962</v>
      </c>
      <c r="Y77" s="51">
        <v>3.2102979851156066E-2</v>
      </c>
      <c r="Z77" s="25">
        <f t="shared" si="13"/>
        <v>0.31732681992051853</v>
      </c>
      <c r="AA77" s="51">
        <v>0</v>
      </c>
      <c r="AB77" s="51">
        <v>1.6580467627364173E-3</v>
      </c>
      <c r="AC77" s="51">
        <v>0.9983419532372636</v>
      </c>
      <c r="AD77" s="28">
        <f t="shared" si="14"/>
        <v>0.68267318007948152</v>
      </c>
    </row>
    <row r="78" spans="1:30" s="20" customFormat="1" ht="20.100000000000001" customHeight="1" x14ac:dyDescent="0.25">
      <c r="A78" s="19"/>
      <c r="B78" s="46">
        <v>709</v>
      </c>
      <c r="C78" s="61">
        <v>8</v>
      </c>
      <c r="D78" s="45" t="s">
        <v>152</v>
      </c>
      <c r="E78" s="29">
        <v>730</v>
      </c>
      <c r="F78" s="29">
        <v>0</v>
      </c>
      <c r="G78" s="29">
        <v>0</v>
      </c>
      <c r="H78" s="29">
        <v>1013</v>
      </c>
      <c r="I78" s="29">
        <v>1013</v>
      </c>
      <c r="J78" s="169"/>
      <c r="K78" s="62">
        <v>407.42</v>
      </c>
      <c r="L78" s="27">
        <f t="shared" si="10"/>
        <v>402.1915103652517</v>
      </c>
      <c r="M78" s="169"/>
      <c r="N78" s="62">
        <v>127.75</v>
      </c>
      <c r="O78" s="27">
        <f t="shared" si="11"/>
        <v>126.11056268509378</v>
      </c>
      <c r="P78" s="169"/>
      <c r="Q78" s="62">
        <v>279.67</v>
      </c>
      <c r="R78" s="27">
        <f t="shared" si="12"/>
        <v>276.08094768015792</v>
      </c>
      <c r="S78" s="169">
        <v>2</v>
      </c>
      <c r="T78" s="51">
        <v>4.3679060665362035E-2</v>
      </c>
      <c r="U78" s="51">
        <v>0</v>
      </c>
      <c r="V78" s="51">
        <v>0</v>
      </c>
      <c r="W78" s="51">
        <v>0.69017612524461835</v>
      </c>
      <c r="X78" s="51">
        <v>0.26614481409001955</v>
      </c>
      <c r="Y78" s="51">
        <v>0</v>
      </c>
      <c r="Z78" s="25">
        <f t="shared" si="13"/>
        <v>0.31355849001030878</v>
      </c>
      <c r="AA78" s="51">
        <v>0</v>
      </c>
      <c r="AB78" s="51">
        <v>7.1512854435584793E-3</v>
      </c>
      <c r="AC78" s="51">
        <v>0.99284871455644153</v>
      </c>
      <c r="AD78" s="28">
        <f t="shared" si="14"/>
        <v>0.68644150998969122</v>
      </c>
    </row>
    <row r="79" spans="1:30" s="20" customFormat="1" ht="20.100000000000001" customHeight="1" x14ac:dyDescent="0.25">
      <c r="A79" s="19"/>
      <c r="B79" s="46">
        <v>545</v>
      </c>
      <c r="C79" s="61">
        <v>8</v>
      </c>
      <c r="D79" s="45" t="s">
        <v>48</v>
      </c>
      <c r="E79" s="29">
        <v>214</v>
      </c>
      <c r="F79" s="29">
        <v>0</v>
      </c>
      <c r="G79" s="29">
        <v>3</v>
      </c>
      <c r="H79" s="29">
        <v>410</v>
      </c>
      <c r="I79" s="29">
        <v>411</v>
      </c>
      <c r="J79" s="169"/>
      <c r="K79" s="62">
        <v>98.51</v>
      </c>
      <c r="L79" s="27">
        <f t="shared" si="10"/>
        <v>239.68369829683698</v>
      </c>
      <c r="M79" s="169"/>
      <c r="N79" s="62">
        <v>30.73</v>
      </c>
      <c r="O79" s="27">
        <f t="shared" si="11"/>
        <v>74.768856447688563</v>
      </c>
      <c r="P79" s="169"/>
      <c r="Q79" s="62">
        <v>67.78</v>
      </c>
      <c r="R79" s="27">
        <f t="shared" si="12"/>
        <v>164.91484184914842</v>
      </c>
      <c r="S79" s="169"/>
      <c r="T79" s="51">
        <v>7.3543768304588336E-2</v>
      </c>
      <c r="U79" s="51">
        <v>0</v>
      </c>
      <c r="V79" s="51">
        <v>0</v>
      </c>
      <c r="W79" s="51">
        <v>0.92645623169541158</v>
      </c>
      <c r="X79" s="51">
        <v>0</v>
      </c>
      <c r="Y79" s="51">
        <v>0</v>
      </c>
      <c r="Z79" s="25">
        <f t="shared" si="13"/>
        <v>0.31194802558115925</v>
      </c>
      <c r="AA79" s="51">
        <v>0</v>
      </c>
      <c r="AB79" s="51">
        <v>0</v>
      </c>
      <c r="AC79" s="51">
        <v>1</v>
      </c>
      <c r="AD79" s="28">
        <f t="shared" si="14"/>
        <v>0.68805197441884069</v>
      </c>
    </row>
    <row r="80" spans="1:30" s="20" customFormat="1" ht="20.100000000000001" customHeight="1" x14ac:dyDescent="0.25">
      <c r="A80" s="19"/>
      <c r="B80" s="46">
        <v>55</v>
      </c>
      <c r="C80" s="61">
        <v>3</v>
      </c>
      <c r="D80" s="45" t="s">
        <v>86</v>
      </c>
      <c r="E80" s="29">
        <v>26137</v>
      </c>
      <c r="F80" s="29">
        <v>8348</v>
      </c>
      <c r="G80" s="29">
        <v>109</v>
      </c>
      <c r="H80" s="29">
        <v>73368</v>
      </c>
      <c r="I80" s="29">
        <v>73413</v>
      </c>
      <c r="J80" s="169"/>
      <c r="K80" s="62">
        <v>32047.47</v>
      </c>
      <c r="L80" s="27">
        <f t="shared" si="10"/>
        <v>436.53671693024398</v>
      </c>
      <c r="M80" s="169"/>
      <c r="N80" s="62">
        <v>9749</v>
      </c>
      <c r="O80" s="27">
        <f t="shared" si="11"/>
        <v>132.7966436462207</v>
      </c>
      <c r="P80" s="169"/>
      <c r="Q80" s="62">
        <v>22298.47</v>
      </c>
      <c r="R80" s="27">
        <f t="shared" si="12"/>
        <v>303.74007328402325</v>
      </c>
      <c r="S80" s="169"/>
      <c r="T80" s="51">
        <v>4.1466817109447121E-2</v>
      </c>
      <c r="U80" s="51">
        <v>1.4139911785824187E-2</v>
      </c>
      <c r="V80" s="51">
        <v>0.12766745307210997</v>
      </c>
      <c r="W80" s="51">
        <v>0.73716996615037444</v>
      </c>
      <c r="X80" s="51">
        <v>6.749205046671454E-2</v>
      </c>
      <c r="Y80" s="51">
        <v>1.2063801415529797E-2</v>
      </c>
      <c r="Z80" s="25">
        <f t="shared" si="13"/>
        <v>0.30420498092361115</v>
      </c>
      <c r="AA80" s="51">
        <v>0</v>
      </c>
      <c r="AB80" s="51">
        <v>2.3234777991494484E-3</v>
      </c>
      <c r="AC80" s="51">
        <v>0.99767652220085046</v>
      </c>
      <c r="AD80" s="28">
        <f t="shared" si="14"/>
        <v>0.69579501907638885</v>
      </c>
    </row>
    <row r="81" spans="1:30" s="20" customFormat="1" ht="20.100000000000001" customHeight="1" x14ac:dyDescent="0.25">
      <c r="A81" s="19"/>
      <c r="B81" s="46">
        <v>757</v>
      </c>
      <c r="C81" s="61">
        <v>7</v>
      </c>
      <c r="D81" s="45" t="s">
        <v>42</v>
      </c>
      <c r="E81" s="29">
        <v>3489</v>
      </c>
      <c r="F81" s="29">
        <v>194</v>
      </c>
      <c r="G81" s="29">
        <v>510</v>
      </c>
      <c r="H81" s="29">
        <v>7773</v>
      </c>
      <c r="I81" s="29">
        <v>7985</v>
      </c>
      <c r="J81" s="169"/>
      <c r="K81" s="62">
        <v>3433.83</v>
      </c>
      <c r="L81" s="27">
        <f t="shared" si="10"/>
        <v>430.03506574827804</v>
      </c>
      <c r="M81" s="169"/>
      <c r="N81" s="62">
        <v>1033.4100000000001</v>
      </c>
      <c r="O81" s="27">
        <f t="shared" si="11"/>
        <v>129.4189104571071</v>
      </c>
      <c r="P81" s="169"/>
      <c r="Q81" s="62">
        <v>2400.42</v>
      </c>
      <c r="R81" s="27">
        <f t="shared" si="12"/>
        <v>300.61615529117097</v>
      </c>
      <c r="S81" s="169"/>
      <c r="T81" s="51">
        <v>4.144531212200385E-2</v>
      </c>
      <c r="U81" s="51">
        <v>2.903010421807414E-2</v>
      </c>
      <c r="V81" s="51">
        <v>0.28537560116507488</v>
      </c>
      <c r="W81" s="51">
        <v>0.6037874609303181</v>
      </c>
      <c r="X81" s="51">
        <v>2.672704928344026E-2</v>
      </c>
      <c r="Y81" s="51">
        <v>1.3634472281088821E-2</v>
      </c>
      <c r="Z81" s="25">
        <f t="shared" si="13"/>
        <v>0.30094966844602095</v>
      </c>
      <c r="AA81" s="51">
        <v>0</v>
      </c>
      <c r="AB81" s="51">
        <v>8.7901283941976816E-4</v>
      </c>
      <c r="AC81" s="51">
        <v>0.99912098716058018</v>
      </c>
      <c r="AD81" s="28">
        <f t="shared" si="14"/>
        <v>0.69905033155397911</v>
      </c>
    </row>
    <row r="82" spans="1:30" s="20" customFormat="1" ht="20.100000000000001" customHeight="1" x14ac:dyDescent="0.25">
      <c r="A82" s="19"/>
      <c r="B82" s="46">
        <v>866</v>
      </c>
      <c r="C82" s="61">
        <v>8</v>
      </c>
      <c r="D82" s="45" t="s">
        <v>156</v>
      </c>
      <c r="E82" s="29">
        <v>1306</v>
      </c>
      <c r="F82" s="29">
        <v>0</v>
      </c>
      <c r="G82" s="29">
        <v>505</v>
      </c>
      <c r="H82" s="29">
        <v>1707</v>
      </c>
      <c r="I82" s="29">
        <v>1917</v>
      </c>
      <c r="J82" s="169"/>
      <c r="K82" s="62">
        <v>560.05999999999995</v>
      </c>
      <c r="L82" s="27">
        <f t="shared" si="10"/>
        <v>292.15440792905582</v>
      </c>
      <c r="M82" s="169"/>
      <c r="N82" s="62">
        <v>164.65</v>
      </c>
      <c r="O82" s="27">
        <f t="shared" si="11"/>
        <v>85.889410537297863</v>
      </c>
      <c r="P82" s="169"/>
      <c r="Q82" s="62">
        <v>395.41</v>
      </c>
      <c r="R82" s="27">
        <f t="shared" si="12"/>
        <v>206.26499739175796</v>
      </c>
      <c r="S82" s="169"/>
      <c r="T82" s="51">
        <v>5.7151533556027936E-2</v>
      </c>
      <c r="U82" s="51">
        <v>0</v>
      </c>
      <c r="V82" s="51">
        <v>0</v>
      </c>
      <c r="W82" s="51">
        <v>0.94284846644397213</v>
      </c>
      <c r="X82" s="51">
        <v>0</v>
      </c>
      <c r="Y82" s="51">
        <v>0</v>
      </c>
      <c r="Z82" s="25">
        <f t="shared" si="13"/>
        <v>0.29398635860443528</v>
      </c>
      <c r="AA82" s="51">
        <v>0</v>
      </c>
      <c r="AB82" s="51">
        <v>0</v>
      </c>
      <c r="AC82" s="51">
        <v>1</v>
      </c>
      <c r="AD82" s="28">
        <f t="shared" si="14"/>
        <v>0.70601364139556488</v>
      </c>
    </row>
    <row r="83" spans="1:30" s="20" customFormat="1" ht="20.100000000000001" customHeight="1" x14ac:dyDescent="0.25">
      <c r="A83" s="19"/>
      <c r="B83" s="46">
        <v>696</v>
      </c>
      <c r="C83" s="61">
        <v>5</v>
      </c>
      <c r="D83" s="45" t="s">
        <v>150</v>
      </c>
      <c r="E83" s="29">
        <v>2257</v>
      </c>
      <c r="F83" s="29">
        <v>164</v>
      </c>
      <c r="G83" s="29">
        <v>0</v>
      </c>
      <c r="H83" s="29">
        <v>5742</v>
      </c>
      <c r="I83" s="29">
        <v>5742</v>
      </c>
      <c r="J83" s="169"/>
      <c r="K83" s="62">
        <v>2166.67</v>
      </c>
      <c r="L83" s="27">
        <f t="shared" si="10"/>
        <v>377.33716475095787</v>
      </c>
      <c r="M83" s="169"/>
      <c r="N83" s="62">
        <v>621.12</v>
      </c>
      <c r="O83" s="27">
        <f t="shared" si="11"/>
        <v>108.17136886102404</v>
      </c>
      <c r="P83" s="169"/>
      <c r="Q83" s="62">
        <v>1545.55</v>
      </c>
      <c r="R83" s="27">
        <f t="shared" si="12"/>
        <v>269.1657958899338</v>
      </c>
      <c r="S83" s="169"/>
      <c r="T83" s="51">
        <v>5.094023699124163E-2</v>
      </c>
      <c r="U83" s="51">
        <v>0</v>
      </c>
      <c r="V83" s="51">
        <v>4.5289155074703762E-2</v>
      </c>
      <c r="W83" s="51">
        <v>0.62290700669757848</v>
      </c>
      <c r="X83" s="51">
        <v>0.28086360123647602</v>
      </c>
      <c r="Y83" s="51">
        <v>0</v>
      </c>
      <c r="Z83" s="25">
        <f t="shared" si="13"/>
        <v>0.28667032819949506</v>
      </c>
      <c r="AA83" s="51">
        <v>0</v>
      </c>
      <c r="AB83" s="51">
        <v>0</v>
      </c>
      <c r="AC83" s="51">
        <v>1</v>
      </c>
      <c r="AD83" s="28">
        <f t="shared" si="14"/>
        <v>0.71332967180050488</v>
      </c>
    </row>
    <row r="84" spans="1:30" s="20" customFormat="1" ht="20.100000000000001" customHeight="1" x14ac:dyDescent="0.25">
      <c r="A84" s="19"/>
      <c r="B84" s="46">
        <v>524</v>
      </c>
      <c r="C84" s="61">
        <v>5</v>
      </c>
      <c r="D84" s="45" t="s">
        <v>121</v>
      </c>
      <c r="E84" s="29">
        <v>3678</v>
      </c>
      <c r="F84" s="29">
        <v>426</v>
      </c>
      <c r="G84" s="29">
        <v>127</v>
      </c>
      <c r="H84" s="29">
        <v>8795</v>
      </c>
      <c r="I84" s="29">
        <v>8848</v>
      </c>
      <c r="J84" s="169"/>
      <c r="K84" s="62">
        <v>3657.74</v>
      </c>
      <c r="L84" s="27">
        <f t="shared" si="10"/>
        <v>413.3973779385172</v>
      </c>
      <c r="M84" s="169"/>
      <c r="N84" s="62">
        <v>1046.33</v>
      </c>
      <c r="O84" s="27">
        <f t="shared" si="11"/>
        <v>118.25610307414104</v>
      </c>
      <c r="P84" s="169"/>
      <c r="Q84" s="62">
        <v>2611.41</v>
      </c>
      <c r="R84" s="27">
        <f t="shared" si="12"/>
        <v>295.14127486437616</v>
      </c>
      <c r="S84" s="169">
        <v>1</v>
      </c>
      <c r="T84" s="51">
        <v>4.6314260319402105E-2</v>
      </c>
      <c r="U84" s="51">
        <v>0</v>
      </c>
      <c r="V84" s="51">
        <v>0.1889652404117248</v>
      </c>
      <c r="W84" s="51">
        <v>0.64193896762971525</v>
      </c>
      <c r="X84" s="51">
        <v>0.12278153163915782</v>
      </c>
      <c r="Y84" s="51">
        <v>0</v>
      </c>
      <c r="Z84" s="25">
        <f t="shared" si="13"/>
        <v>0.28605915127920517</v>
      </c>
      <c r="AA84" s="51">
        <v>0</v>
      </c>
      <c r="AB84" s="51">
        <v>5.0585698913613725E-3</v>
      </c>
      <c r="AC84" s="51">
        <v>0.99494143010863867</v>
      </c>
      <c r="AD84" s="28">
        <f t="shared" si="14"/>
        <v>0.71394084872079477</v>
      </c>
    </row>
    <row r="85" spans="1:30" s="20" customFormat="1" ht="20.100000000000001" customHeight="1" x14ac:dyDescent="0.25">
      <c r="A85" s="19"/>
      <c r="B85" s="46">
        <v>214</v>
      </c>
      <c r="C85" s="61">
        <v>5</v>
      </c>
      <c r="D85" s="45" t="s">
        <v>40</v>
      </c>
      <c r="E85" s="29">
        <v>17649</v>
      </c>
      <c r="F85" s="29">
        <v>4435</v>
      </c>
      <c r="G85" s="29">
        <v>0</v>
      </c>
      <c r="H85" s="29">
        <v>46589</v>
      </c>
      <c r="I85" s="29">
        <v>46589</v>
      </c>
      <c r="J85" s="169"/>
      <c r="K85" s="62">
        <v>21125.68</v>
      </c>
      <c r="L85" s="27">
        <f t="shared" si="10"/>
        <v>453.4478095687823</v>
      </c>
      <c r="M85" s="169"/>
      <c r="N85" s="62">
        <v>5982.36</v>
      </c>
      <c r="O85" s="27">
        <f t="shared" si="11"/>
        <v>128.40713473137436</v>
      </c>
      <c r="P85" s="169"/>
      <c r="Q85" s="62">
        <v>15143.32</v>
      </c>
      <c r="R85" s="27">
        <f t="shared" si="12"/>
        <v>325.04067483740795</v>
      </c>
      <c r="S85" s="169">
        <v>1</v>
      </c>
      <c r="T85" s="51">
        <v>4.2911158806892259E-2</v>
      </c>
      <c r="U85" s="51">
        <v>0</v>
      </c>
      <c r="V85" s="51">
        <v>0.13086975708583234</v>
      </c>
      <c r="W85" s="51">
        <v>0.62647684191523079</v>
      </c>
      <c r="X85" s="51">
        <v>0.19395857153364224</v>
      </c>
      <c r="Y85" s="51">
        <v>5.7836706584023703E-3</v>
      </c>
      <c r="Z85" s="25">
        <f t="shared" si="13"/>
        <v>0.28317952368870491</v>
      </c>
      <c r="AA85" s="51">
        <v>0</v>
      </c>
      <c r="AB85" s="51">
        <v>1.8278686575995224E-3</v>
      </c>
      <c r="AC85" s="51">
        <v>0.99817213134240046</v>
      </c>
      <c r="AD85" s="28">
        <f t="shared" si="14"/>
        <v>0.71682047631129509</v>
      </c>
    </row>
    <row r="86" spans="1:30" s="20" customFormat="1" ht="20.100000000000001" customHeight="1" x14ac:dyDescent="0.25">
      <c r="A86" s="19"/>
      <c r="B86" s="46">
        <v>600</v>
      </c>
      <c r="C86" s="61">
        <v>7</v>
      </c>
      <c r="D86" s="45" t="s">
        <v>149</v>
      </c>
      <c r="E86" s="29">
        <v>4223</v>
      </c>
      <c r="F86" s="29">
        <v>476</v>
      </c>
      <c r="G86" s="29">
        <v>0</v>
      </c>
      <c r="H86" s="29">
        <v>7999</v>
      </c>
      <c r="I86" s="29">
        <v>7999</v>
      </c>
      <c r="J86" s="169"/>
      <c r="K86" s="62">
        <v>3414.61</v>
      </c>
      <c r="L86" s="27">
        <f t="shared" si="10"/>
        <v>426.87960995124388</v>
      </c>
      <c r="M86" s="169"/>
      <c r="N86" s="62">
        <v>937.91</v>
      </c>
      <c r="O86" s="27">
        <f t="shared" si="11"/>
        <v>117.25340667583448</v>
      </c>
      <c r="P86" s="169"/>
      <c r="Q86" s="62">
        <v>2476.6999999999998</v>
      </c>
      <c r="R86" s="27">
        <f t="shared" si="12"/>
        <v>309.62620327540941</v>
      </c>
      <c r="S86" s="169"/>
      <c r="T86" s="51">
        <v>4.6987450821507397E-2</v>
      </c>
      <c r="U86" s="51">
        <v>0</v>
      </c>
      <c r="V86" s="51">
        <v>2.452260877909394E-3</v>
      </c>
      <c r="W86" s="51">
        <v>0.88266464799394406</v>
      </c>
      <c r="X86" s="51">
        <v>0</v>
      </c>
      <c r="Y86" s="51">
        <v>6.7895640306639235E-2</v>
      </c>
      <c r="Z86" s="25">
        <f t="shared" si="13"/>
        <v>0.27467558520592394</v>
      </c>
      <c r="AA86" s="51">
        <v>0</v>
      </c>
      <c r="AB86" s="51">
        <v>4.5302216659264347E-3</v>
      </c>
      <c r="AC86" s="51">
        <v>0.99546977833407368</v>
      </c>
      <c r="AD86" s="28">
        <f t="shared" si="14"/>
        <v>0.72532441479407594</v>
      </c>
    </row>
    <row r="87" spans="1:30" s="20" customFormat="1" ht="20.100000000000001" customHeight="1" x14ac:dyDescent="0.25">
      <c r="A87" s="19"/>
      <c r="B87" s="46">
        <v>712</v>
      </c>
      <c r="C87" s="61">
        <v>7</v>
      </c>
      <c r="D87" s="45" t="s">
        <v>29</v>
      </c>
      <c r="E87" s="29">
        <v>3221</v>
      </c>
      <c r="F87" s="29">
        <v>0</v>
      </c>
      <c r="G87" s="29">
        <v>257</v>
      </c>
      <c r="H87" s="29">
        <v>6725</v>
      </c>
      <c r="I87" s="29">
        <v>6832</v>
      </c>
      <c r="J87" s="169"/>
      <c r="K87" s="62">
        <v>2894.37</v>
      </c>
      <c r="L87" s="27">
        <f t="shared" si="10"/>
        <v>423.64900468384076</v>
      </c>
      <c r="M87" s="169"/>
      <c r="N87" s="62">
        <v>790.73</v>
      </c>
      <c r="O87" s="27">
        <f t="shared" si="11"/>
        <v>115.73916861826697</v>
      </c>
      <c r="P87" s="169"/>
      <c r="Q87" s="62">
        <v>2103.64</v>
      </c>
      <c r="R87" s="27">
        <f t="shared" si="12"/>
        <v>307.90983606557376</v>
      </c>
      <c r="S87" s="169"/>
      <c r="T87" s="51">
        <v>4.6855437380648256E-2</v>
      </c>
      <c r="U87" s="51">
        <v>0</v>
      </c>
      <c r="V87" s="51">
        <v>8.1190798376184037E-2</v>
      </c>
      <c r="W87" s="51">
        <v>0.85767581854741826</v>
      </c>
      <c r="X87" s="51">
        <v>0</v>
      </c>
      <c r="Y87" s="51">
        <v>1.4277945695749496E-2</v>
      </c>
      <c r="Z87" s="25">
        <f t="shared" si="13"/>
        <v>0.27319589409785205</v>
      </c>
      <c r="AA87" s="51">
        <v>0</v>
      </c>
      <c r="AB87" s="51">
        <v>1.2834895704588239E-3</v>
      </c>
      <c r="AC87" s="51">
        <v>0.99871651042954124</v>
      </c>
      <c r="AD87" s="28">
        <f t="shared" si="14"/>
        <v>0.72680410590214795</v>
      </c>
    </row>
    <row r="88" spans="1:30" s="20" customFormat="1" ht="20.100000000000001" customHeight="1" x14ac:dyDescent="0.25">
      <c r="A88" s="19"/>
      <c r="B88" s="46">
        <v>279</v>
      </c>
      <c r="C88" s="61">
        <v>9</v>
      </c>
      <c r="D88" s="45" t="s">
        <v>25</v>
      </c>
      <c r="E88" s="29">
        <v>3073</v>
      </c>
      <c r="F88" s="29">
        <v>24</v>
      </c>
      <c r="G88" s="29">
        <v>0</v>
      </c>
      <c r="H88" s="29">
        <v>6138</v>
      </c>
      <c r="I88" s="29">
        <v>6138</v>
      </c>
      <c r="J88" s="169"/>
      <c r="K88" s="62">
        <v>2440.39</v>
      </c>
      <c r="L88" s="27">
        <f t="shared" si="10"/>
        <v>397.58716194200065</v>
      </c>
      <c r="M88" s="169"/>
      <c r="N88" s="62">
        <v>655.72</v>
      </c>
      <c r="O88" s="27">
        <f t="shared" si="11"/>
        <v>106.8295861844249</v>
      </c>
      <c r="P88" s="169"/>
      <c r="Q88" s="62">
        <v>1784.67</v>
      </c>
      <c r="R88" s="27">
        <f t="shared" si="12"/>
        <v>290.75757575757575</v>
      </c>
      <c r="S88" s="169"/>
      <c r="T88" s="51">
        <v>5.1576892576099556E-2</v>
      </c>
      <c r="U88" s="51">
        <v>0</v>
      </c>
      <c r="V88" s="51">
        <v>8.5402305862258276E-3</v>
      </c>
      <c r="W88" s="51">
        <v>0.93988287683767446</v>
      </c>
      <c r="X88" s="51">
        <v>0</v>
      </c>
      <c r="Y88" s="51">
        <v>0</v>
      </c>
      <c r="Z88" s="25">
        <f t="shared" si="13"/>
        <v>0.26869475780510493</v>
      </c>
      <c r="AA88" s="51">
        <v>0</v>
      </c>
      <c r="AB88" s="51">
        <v>0</v>
      </c>
      <c r="AC88" s="51">
        <v>1</v>
      </c>
      <c r="AD88" s="28">
        <f t="shared" si="14"/>
        <v>0.73130524219489512</v>
      </c>
    </row>
    <row r="89" spans="1:30" s="20" customFormat="1" ht="20.100000000000001" customHeight="1" x14ac:dyDescent="0.25">
      <c r="A89" s="19"/>
      <c r="B89" s="46">
        <v>503</v>
      </c>
      <c r="C89" s="61">
        <v>7</v>
      </c>
      <c r="D89" s="45" t="s">
        <v>63</v>
      </c>
      <c r="E89" s="29">
        <v>3195</v>
      </c>
      <c r="F89" s="29">
        <v>0</v>
      </c>
      <c r="G89" s="29">
        <v>161</v>
      </c>
      <c r="H89" s="29">
        <v>9694</v>
      </c>
      <c r="I89" s="29">
        <v>9761</v>
      </c>
      <c r="J89" s="169"/>
      <c r="K89" s="62">
        <v>2200.04</v>
      </c>
      <c r="L89" s="27">
        <f t="shared" si="10"/>
        <v>225.39084110234606</v>
      </c>
      <c r="M89" s="169"/>
      <c r="N89" s="62">
        <v>585.54999999999995</v>
      </c>
      <c r="O89" s="27">
        <f t="shared" si="11"/>
        <v>59.988730662841924</v>
      </c>
      <c r="P89" s="169"/>
      <c r="Q89" s="62">
        <v>1614.49</v>
      </c>
      <c r="R89" s="27">
        <f t="shared" si="12"/>
        <v>165.40211043950416</v>
      </c>
      <c r="S89" s="169"/>
      <c r="T89" s="51">
        <v>9.1213389121338917E-2</v>
      </c>
      <c r="U89" s="51">
        <v>0</v>
      </c>
      <c r="V89" s="51">
        <v>1.2928016394842458E-2</v>
      </c>
      <c r="W89" s="51">
        <v>0.87362308940312539</v>
      </c>
      <c r="X89" s="51">
        <v>2.2235505080693368E-2</v>
      </c>
      <c r="Y89" s="51">
        <v>0</v>
      </c>
      <c r="Z89" s="25">
        <f t="shared" si="13"/>
        <v>0.26615425174087742</v>
      </c>
      <c r="AA89" s="51">
        <v>0</v>
      </c>
      <c r="AB89" s="51">
        <v>0</v>
      </c>
      <c r="AC89" s="51">
        <v>1</v>
      </c>
      <c r="AD89" s="28">
        <f t="shared" si="14"/>
        <v>0.73384574825912263</v>
      </c>
    </row>
    <row r="90" spans="1:30" s="20" customFormat="1" ht="20.100000000000001" customHeight="1" x14ac:dyDescent="0.25">
      <c r="A90" s="19"/>
      <c r="B90" s="46">
        <v>236</v>
      </c>
      <c r="C90" s="61">
        <v>7</v>
      </c>
      <c r="D90" s="45" t="s">
        <v>136</v>
      </c>
      <c r="E90" s="29">
        <v>6065</v>
      </c>
      <c r="F90" s="29">
        <v>11</v>
      </c>
      <c r="G90" s="29">
        <v>97</v>
      </c>
      <c r="H90" s="29">
        <v>16451</v>
      </c>
      <c r="I90" s="29">
        <v>16491</v>
      </c>
      <c r="J90" s="169"/>
      <c r="K90" s="62">
        <v>6126.75</v>
      </c>
      <c r="L90" s="27">
        <f t="shared" si="10"/>
        <v>371.52082954338732</v>
      </c>
      <c r="M90" s="169"/>
      <c r="N90" s="62">
        <v>1619.5</v>
      </c>
      <c r="O90" s="27">
        <f t="shared" si="11"/>
        <v>98.205081559638586</v>
      </c>
      <c r="P90" s="169"/>
      <c r="Q90" s="62">
        <v>4507.25</v>
      </c>
      <c r="R90" s="27">
        <f t="shared" si="12"/>
        <v>273.31574798374874</v>
      </c>
      <c r="S90" s="169"/>
      <c r="T90" s="51">
        <v>5.5974066069774626E-2</v>
      </c>
      <c r="U90" s="51">
        <v>0</v>
      </c>
      <c r="V90" s="51">
        <v>2.1883297313985795E-2</v>
      </c>
      <c r="W90" s="51">
        <v>0.81680148193887003</v>
      </c>
      <c r="X90" s="51">
        <v>0.10534115467736956</v>
      </c>
      <c r="Y90" s="51">
        <v>0</v>
      </c>
      <c r="Z90" s="25">
        <f t="shared" si="13"/>
        <v>0.26433263965397641</v>
      </c>
      <c r="AA90" s="51">
        <v>0</v>
      </c>
      <c r="AB90" s="51">
        <v>4.4372954684120029E-5</v>
      </c>
      <c r="AC90" s="51">
        <v>0.99995562704531593</v>
      </c>
      <c r="AD90" s="28">
        <f t="shared" si="14"/>
        <v>0.73566736034602354</v>
      </c>
    </row>
    <row r="91" spans="1:30" s="20" customFormat="1" ht="20.100000000000001" customHeight="1" x14ac:dyDescent="0.25">
      <c r="A91" s="19"/>
      <c r="B91" s="46">
        <v>123</v>
      </c>
      <c r="C91" s="61">
        <v>3</v>
      </c>
      <c r="D91" s="45" t="s">
        <v>101</v>
      </c>
      <c r="E91" s="29">
        <v>37290</v>
      </c>
      <c r="F91" s="29">
        <v>9895</v>
      </c>
      <c r="G91" s="29">
        <v>0</v>
      </c>
      <c r="H91" s="29">
        <v>107909</v>
      </c>
      <c r="I91" s="29">
        <v>107909</v>
      </c>
      <c r="J91" s="169"/>
      <c r="K91" s="62">
        <v>49702.97</v>
      </c>
      <c r="L91" s="27">
        <f t="shared" si="10"/>
        <v>460.6007839939208</v>
      </c>
      <c r="M91" s="169"/>
      <c r="N91" s="62">
        <v>13105.13</v>
      </c>
      <c r="O91" s="27">
        <f t="shared" si="11"/>
        <v>121.44612590238071</v>
      </c>
      <c r="P91" s="169"/>
      <c r="Q91" s="62">
        <v>36597.839999999997</v>
      </c>
      <c r="R91" s="27">
        <f t="shared" si="12"/>
        <v>339.15465809154011</v>
      </c>
      <c r="S91" s="169">
        <v>1</v>
      </c>
      <c r="T91" s="51">
        <v>4.537001922148045E-2</v>
      </c>
      <c r="U91" s="51">
        <v>1.3300898197881288E-2</v>
      </c>
      <c r="V91" s="51">
        <v>0.16000451731497514</v>
      </c>
      <c r="W91" s="51">
        <v>0.61341856204402401</v>
      </c>
      <c r="X91" s="51">
        <v>0.14940561444258851</v>
      </c>
      <c r="Y91" s="51">
        <v>1.8500388779050646E-2</v>
      </c>
      <c r="Z91" s="25">
        <f t="shared" si="13"/>
        <v>0.26366895177491401</v>
      </c>
      <c r="AA91" s="51">
        <v>0</v>
      </c>
      <c r="AB91" s="51">
        <v>5.5795642584371107E-4</v>
      </c>
      <c r="AC91" s="51">
        <v>0.99944204357415634</v>
      </c>
      <c r="AD91" s="28">
        <f t="shared" si="14"/>
        <v>0.73633104822508588</v>
      </c>
    </row>
    <row r="92" spans="1:30" s="20" customFormat="1" ht="20.100000000000001" customHeight="1" x14ac:dyDescent="0.25">
      <c r="A92" s="19"/>
      <c r="B92" s="46">
        <v>301</v>
      </c>
      <c r="C92" s="61">
        <v>7</v>
      </c>
      <c r="D92" s="45" t="s">
        <v>92</v>
      </c>
      <c r="E92" s="29">
        <v>5317</v>
      </c>
      <c r="F92" s="29">
        <v>180</v>
      </c>
      <c r="G92" s="29">
        <v>30</v>
      </c>
      <c r="H92" s="29">
        <v>13110</v>
      </c>
      <c r="I92" s="29">
        <v>13122</v>
      </c>
      <c r="J92" s="169"/>
      <c r="K92" s="62">
        <v>4061.02</v>
      </c>
      <c r="L92" s="27">
        <f t="shared" si="10"/>
        <v>309.48178631306206</v>
      </c>
      <c r="M92" s="169"/>
      <c r="N92" s="62">
        <v>1062.1500000000001</v>
      </c>
      <c r="O92" s="27">
        <f t="shared" si="11"/>
        <v>80.944215820759027</v>
      </c>
      <c r="P92" s="169"/>
      <c r="Q92" s="62">
        <v>2998.87</v>
      </c>
      <c r="R92" s="27">
        <f t="shared" si="12"/>
        <v>228.53757049230299</v>
      </c>
      <c r="S92" s="169"/>
      <c r="T92" s="51">
        <v>6.8012992515181461E-2</v>
      </c>
      <c r="U92" s="51">
        <v>0</v>
      </c>
      <c r="V92" s="51">
        <v>3.1615120274914088E-2</v>
      </c>
      <c r="W92" s="51">
        <v>0.73315445087793618</v>
      </c>
      <c r="X92" s="51">
        <v>0.16721743633196817</v>
      </c>
      <c r="Y92" s="51">
        <v>0</v>
      </c>
      <c r="Z92" s="25">
        <f t="shared" si="13"/>
        <v>0.26154759149179274</v>
      </c>
      <c r="AA92" s="51">
        <v>0</v>
      </c>
      <c r="AB92" s="51">
        <v>0</v>
      </c>
      <c r="AC92" s="51">
        <v>1</v>
      </c>
      <c r="AD92" s="28">
        <f t="shared" si="14"/>
        <v>0.73845240850820726</v>
      </c>
    </row>
    <row r="93" spans="1:30" s="20" customFormat="1" ht="20.100000000000001" customHeight="1" x14ac:dyDescent="0.25">
      <c r="A93" s="19"/>
      <c r="B93" s="46">
        <v>959</v>
      </c>
      <c r="C93" s="61">
        <v>6</v>
      </c>
      <c r="D93" s="45" t="s">
        <v>134</v>
      </c>
      <c r="E93" s="29">
        <v>2145</v>
      </c>
      <c r="F93" s="29">
        <v>52</v>
      </c>
      <c r="G93" s="29">
        <v>283</v>
      </c>
      <c r="H93" s="29">
        <v>5074</v>
      </c>
      <c r="I93" s="29">
        <v>5192</v>
      </c>
      <c r="J93" s="169"/>
      <c r="K93" s="62">
        <v>1892.63</v>
      </c>
      <c r="L93" s="27">
        <f t="shared" si="10"/>
        <v>364.52812018489982</v>
      </c>
      <c r="M93" s="169"/>
      <c r="N93" s="62">
        <v>492.97</v>
      </c>
      <c r="O93" s="27">
        <f t="shared" si="11"/>
        <v>94.947996918335903</v>
      </c>
      <c r="P93" s="169"/>
      <c r="Q93" s="62">
        <v>1399.66</v>
      </c>
      <c r="R93" s="27">
        <f t="shared" si="12"/>
        <v>269.58012326656393</v>
      </c>
      <c r="S93" s="169">
        <v>2</v>
      </c>
      <c r="T93" s="51">
        <v>5.6717447309166884E-2</v>
      </c>
      <c r="U93" s="51">
        <v>0</v>
      </c>
      <c r="V93" s="51">
        <v>0</v>
      </c>
      <c r="W93" s="51">
        <v>0.94328255269083305</v>
      </c>
      <c r="X93" s="51">
        <v>0</v>
      </c>
      <c r="Y93" s="51">
        <v>0</v>
      </c>
      <c r="Z93" s="25">
        <f t="shared" si="13"/>
        <v>0.26046823732055396</v>
      </c>
      <c r="AA93" s="51">
        <v>0</v>
      </c>
      <c r="AB93" s="51">
        <v>0</v>
      </c>
      <c r="AC93" s="51">
        <v>1</v>
      </c>
      <c r="AD93" s="28">
        <f t="shared" si="14"/>
        <v>0.73953176267944609</v>
      </c>
    </row>
    <row r="94" spans="1:30" s="20" customFormat="1" ht="20.100000000000001" customHeight="1" x14ac:dyDescent="0.25">
      <c r="A94" s="19"/>
      <c r="B94" s="46">
        <v>190</v>
      </c>
      <c r="C94" s="61">
        <v>4</v>
      </c>
      <c r="D94" s="45" t="s">
        <v>34</v>
      </c>
      <c r="E94" s="29">
        <v>34166</v>
      </c>
      <c r="F94" s="29">
        <v>97</v>
      </c>
      <c r="G94" s="29">
        <v>5879</v>
      </c>
      <c r="H94" s="29">
        <v>62007</v>
      </c>
      <c r="I94" s="29">
        <v>64456</v>
      </c>
      <c r="J94" s="169"/>
      <c r="K94" s="62">
        <v>28185.480207569486</v>
      </c>
      <c r="L94" s="27">
        <f t="shared" si="10"/>
        <v>437.28249049847165</v>
      </c>
      <c r="M94" s="169"/>
      <c r="N94" s="62">
        <v>7255.7761660555871</v>
      </c>
      <c r="O94" s="27">
        <f t="shared" si="11"/>
        <v>112.56944529687829</v>
      </c>
      <c r="P94" s="169">
        <v>6</v>
      </c>
      <c r="Q94" s="62">
        <v>20929.704041513898</v>
      </c>
      <c r="R94" s="27">
        <f t="shared" si="12"/>
        <v>324.71304520159327</v>
      </c>
      <c r="S94" s="169"/>
      <c r="T94" s="51">
        <v>4.7088001639076824E-2</v>
      </c>
      <c r="U94" s="51">
        <v>0</v>
      </c>
      <c r="V94" s="51">
        <v>9.2877727286114469E-3</v>
      </c>
      <c r="W94" s="51">
        <v>0.83453872163029419</v>
      </c>
      <c r="X94" s="51">
        <v>9.085588983354391E-2</v>
      </c>
      <c r="Y94" s="51">
        <v>1.8229614168473605E-2</v>
      </c>
      <c r="Z94" s="25">
        <f t="shared" si="13"/>
        <v>0.25742957411479467</v>
      </c>
      <c r="AA94" s="51">
        <v>0</v>
      </c>
      <c r="AB94" s="51">
        <v>0</v>
      </c>
      <c r="AC94" s="51">
        <v>1</v>
      </c>
      <c r="AD94" s="28">
        <f t="shared" si="14"/>
        <v>0.74257042588520528</v>
      </c>
    </row>
    <row r="95" spans="1:30" s="20" customFormat="1" ht="20.100000000000001" customHeight="1" x14ac:dyDescent="0.25">
      <c r="A95" s="19"/>
      <c r="B95" s="46">
        <v>192</v>
      </c>
      <c r="C95" s="61">
        <v>7</v>
      </c>
      <c r="D95" s="45" t="s">
        <v>106</v>
      </c>
      <c r="E95" s="29">
        <v>2874</v>
      </c>
      <c r="F95" s="29">
        <v>7</v>
      </c>
      <c r="G95" s="29">
        <v>653</v>
      </c>
      <c r="H95" s="29">
        <v>4995</v>
      </c>
      <c r="I95" s="29">
        <v>5267</v>
      </c>
      <c r="J95" s="169"/>
      <c r="K95" s="62">
        <v>1531.78</v>
      </c>
      <c r="L95" s="27">
        <f t="shared" si="10"/>
        <v>290.82589709512058</v>
      </c>
      <c r="M95" s="169"/>
      <c r="N95" s="62">
        <v>391.85</v>
      </c>
      <c r="O95" s="27">
        <f t="shared" si="11"/>
        <v>74.397190051262584</v>
      </c>
      <c r="P95" s="169"/>
      <c r="Q95" s="62">
        <v>1139.93</v>
      </c>
      <c r="R95" s="27">
        <f t="shared" si="12"/>
        <v>216.428707043858</v>
      </c>
      <c r="S95" s="169"/>
      <c r="T95" s="51">
        <v>7.0230955722853122E-2</v>
      </c>
      <c r="U95" s="51">
        <v>0</v>
      </c>
      <c r="V95" s="51">
        <v>0</v>
      </c>
      <c r="W95" s="51">
        <v>0.90098251882097735</v>
      </c>
      <c r="X95" s="51">
        <v>2.59027689166773E-2</v>
      </c>
      <c r="Y95" s="51">
        <v>2.8837565394921522E-3</v>
      </c>
      <c r="Z95" s="25">
        <f t="shared" si="13"/>
        <v>0.25581349802190917</v>
      </c>
      <c r="AA95" s="51">
        <v>0</v>
      </c>
      <c r="AB95" s="51">
        <v>0</v>
      </c>
      <c r="AC95" s="51">
        <v>1</v>
      </c>
      <c r="AD95" s="28">
        <f t="shared" si="14"/>
        <v>0.74418650197809089</v>
      </c>
    </row>
    <row r="96" spans="1:30" s="20" customFormat="1" ht="20.100000000000001" customHeight="1" x14ac:dyDescent="0.25">
      <c r="A96" s="19"/>
      <c r="B96" s="46">
        <v>369</v>
      </c>
      <c r="C96" s="61">
        <v>9</v>
      </c>
      <c r="D96" s="45" t="s">
        <v>56</v>
      </c>
      <c r="E96" s="29">
        <v>4417</v>
      </c>
      <c r="F96" s="29">
        <v>68</v>
      </c>
      <c r="G96" s="29">
        <v>2874</v>
      </c>
      <c r="H96" s="29">
        <v>3343</v>
      </c>
      <c r="I96" s="29">
        <v>4540</v>
      </c>
      <c r="J96" s="169"/>
      <c r="K96" s="62">
        <v>2930.1546640439824</v>
      </c>
      <c r="L96" s="27">
        <f t="shared" si="10"/>
        <v>645.40851630924726</v>
      </c>
      <c r="M96" s="169"/>
      <c r="N96" s="62">
        <v>747.22373123518628</v>
      </c>
      <c r="O96" s="27">
        <f t="shared" si="11"/>
        <v>164.58672494167101</v>
      </c>
      <c r="P96" s="169">
        <v>6</v>
      </c>
      <c r="Q96" s="62">
        <v>2182.9309328087966</v>
      </c>
      <c r="R96" s="27">
        <f t="shared" si="12"/>
        <v>480.82179136757628</v>
      </c>
      <c r="S96" s="169">
        <v>2</v>
      </c>
      <c r="T96" s="51">
        <v>2.4651251332115903E-2</v>
      </c>
      <c r="U96" s="51">
        <v>0</v>
      </c>
      <c r="V96" s="51">
        <v>0.18843084623028877</v>
      </c>
      <c r="W96" s="51">
        <v>0.74589939791374327</v>
      </c>
      <c r="X96" s="51">
        <v>1.1937522360612043E-2</v>
      </c>
      <c r="Y96" s="51">
        <v>2.9080982163239878E-2</v>
      </c>
      <c r="Z96" s="25">
        <f t="shared" si="13"/>
        <v>0.25501170310372745</v>
      </c>
      <c r="AA96" s="51">
        <v>0</v>
      </c>
      <c r="AB96" s="51">
        <v>3.3166418099560432E-3</v>
      </c>
      <c r="AC96" s="51">
        <v>0.99668335819004406</v>
      </c>
      <c r="AD96" s="28">
        <f t="shared" si="14"/>
        <v>0.74498829689627266</v>
      </c>
    </row>
    <row r="97" spans="1:31" s="20" customFormat="1" ht="20.100000000000001" customHeight="1" x14ac:dyDescent="0.25">
      <c r="A97" s="19"/>
      <c r="B97" s="46">
        <v>430</v>
      </c>
      <c r="C97" s="61">
        <v>6</v>
      </c>
      <c r="D97" s="45" t="s">
        <v>102</v>
      </c>
      <c r="E97" s="29">
        <v>12095</v>
      </c>
      <c r="F97" s="29">
        <v>5715</v>
      </c>
      <c r="G97" s="29">
        <v>0</v>
      </c>
      <c r="H97" s="29">
        <v>41788</v>
      </c>
      <c r="I97" s="29">
        <v>41788</v>
      </c>
      <c r="J97" s="169"/>
      <c r="K97" s="62">
        <v>19425.939999999999</v>
      </c>
      <c r="L97" s="27">
        <f t="shared" si="10"/>
        <v>464.86886187422226</v>
      </c>
      <c r="M97" s="169"/>
      <c r="N97" s="62">
        <v>4693.33</v>
      </c>
      <c r="O97" s="27">
        <f t="shared" si="11"/>
        <v>112.31286493730258</v>
      </c>
      <c r="P97" s="169"/>
      <c r="Q97" s="62">
        <v>14732.61</v>
      </c>
      <c r="R97" s="27">
        <f t="shared" si="12"/>
        <v>352.55599693691971</v>
      </c>
      <c r="S97" s="169"/>
      <c r="T97" s="51">
        <v>4.9058983706664568E-2</v>
      </c>
      <c r="U97" s="51">
        <v>0</v>
      </c>
      <c r="V97" s="51">
        <v>0.16384954818859956</v>
      </c>
      <c r="W97" s="51">
        <v>0.77558577811489926</v>
      </c>
      <c r="X97" s="51">
        <v>0</v>
      </c>
      <c r="Y97" s="51">
        <v>1.1505689989836641E-2</v>
      </c>
      <c r="Z97" s="25">
        <f t="shared" si="13"/>
        <v>0.24160117863022332</v>
      </c>
      <c r="AA97" s="51">
        <v>0</v>
      </c>
      <c r="AB97" s="51">
        <v>0</v>
      </c>
      <c r="AC97" s="51">
        <v>1</v>
      </c>
      <c r="AD97" s="28">
        <f t="shared" si="14"/>
        <v>0.75839882136977677</v>
      </c>
    </row>
    <row r="98" spans="1:31" s="20" customFormat="1" ht="20.100000000000001" customHeight="1" x14ac:dyDescent="0.25">
      <c r="A98" s="19"/>
      <c r="B98" s="46">
        <v>437</v>
      </c>
      <c r="C98" s="61">
        <v>7</v>
      </c>
      <c r="D98" s="45" t="s">
        <v>147</v>
      </c>
      <c r="E98" s="29">
        <v>3539</v>
      </c>
      <c r="F98" s="29">
        <v>0</v>
      </c>
      <c r="G98" s="29">
        <v>338</v>
      </c>
      <c r="H98" s="29">
        <v>7491</v>
      </c>
      <c r="I98" s="29">
        <v>7632</v>
      </c>
      <c r="J98" s="169"/>
      <c r="K98" s="62">
        <v>2338.02</v>
      </c>
      <c r="L98" s="27">
        <f t="shared" si="10"/>
        <v>306.34433962264148</v>
      </c>
      <c r="M98" s="169"/>
      <c r="N98" s="62">
        <v>556.22</v>
      </c>
      <c r="O98" s="27">
        <f t="shared" si="11"/>
        <v>72.879979035639408</v>
      </c>
      <c r="P98" s="169"/>
      <c r="Q98" s="62">
        <v>1781.8</v>
      </c>
      <c r="R98" s="27">
        <f t="shared" si="12"/>
        <v>233.46436058700209</v>
      </c>
      <c r="S98" s="169">
        <v>3</v>
      </c>
      <c r="T98" s="51">
        <v>7.4215238574664694E-2</v>
      </c>
      <c r="U98" s="51">
        <v>0</v>
      </c>
      <c r="V98" s="51">
        <v>0.143648196756679</v>
      </c>
      <c r="W98" s="51">
        <v>0.78213656466865633</v>
      </c>
      <c r="X98" s="51">
        <v>0</v>
      </c>
      <c r="Y98" s="51">
        <v>0</v>
      </c>
      <c r="Z98" s="25">
        <f t="shared" si="13"/>
        <v>0.23790215652560714</v>
      </c>
      <c r="AA98" s="51">
        <v>0</v>
      </c>
      <c r="AB98" s="51">
        <v>0</v>
      </c>
      <c r="AC98" s="51">
        <v>1</v>
      </c>
      <c r="AD98" s="28">
        <f t="shared" si="14"/>
        <v>0.7620978434743928</v>
      </c>
    </row>
    <row r="99" spans="1:31" s="155" customFormat="1" ht="20.100000000000001" customHeight="1" x14ac:dyDescent="0.25">
      <c r="A99" s="149"/>
      <c r="B99" s="46">
        <v>321</v>
      </c>
      <c r="C99" s="61">
        <v>7</v>
      </c>
      <c r="D99" s="45" t="s">
        <v>71</v>
      </c>
      <c r="E99" s="29">
        <v>4264</v>
      </c>
      <c r="F99" s="29">
        <v>459</v>
      </c>
      <c r="G99" s="29">
        <v>0</v>
      </c>
      <c r="H99" s="29">
        <v>11834</v>
      </c>
      <c r="I99" s="29">
        <v>11834</v>
      </c>
      <c r="J99" s="169"/>
      <c r="K99" s="62">
        <v>2609.91</v>
      </c>
      <c r="L99" s="27">
        <f t="shared" si="10"/>
        <v>220.5433496704411</v>
      </c>
      <c r="M99" s="169"/>
      <c r="N99" s="62">
        <v>601.5</v>
      </c>
      <c r="O99" s="27">
        <f t="shared" si="11"/>
        <v>50.828122359303698</v>
      </c>
      <c r="P99" s="169"/>
      <c r="Q99" s="62">
        <v>2008.41</v>
      </c>
      <c r="R99" s="27">
        <f t="shared" si="12"/>
        <v>169.7152273111374</v>
      </c>
      <c r="S99" s="169"/>
      <c r="T99" s="51">
        <v>0.10841230257689109</v>
      </c>
      <c r="U99" s="51">
        <v>0</v>
      </c>
      <c r="V99" s="51">
        <v>0</v>
      </c>
      <c r="W99" s="51">
        <v>0.88806317539484614</v>
      </c>
      <c r="X99" s="51">
        <v>3.5245220282626769E-3</v>
      </c>
      <c r="Y99" s="51">
        <v>0</v>
      </c>
      <c r="Z99" s="25">
        <f t="shared" si="13"/>
        <v>0.23046771727760729</v>
      </c>
      <c r="AA99" s="51">
        <v>0</v>
      </c>
      <c r="AB99" s="51">
        <v>1.4006104331286937E-2</v>
      </c>
      <c r="AC99" s="51">
        <v>0.98599389566871298</v>
      </c>
      <c r="AD99" s="28">
        <f t="shared" si="14"/>
        <v>0.76953228272239282</v>
      </c>
    </row>
    <row r="100" spans="1:31" s="20" customFormat="1" ht="20.100000000000001" customHeight="1" x14ac:dyDescent="0.25">
      <c r="A100" s="19"/>
      <c r="B100" s="46">
        <v>404</v>
      </c>
      <c r="C100" s="61">
        <v>8</v>
      </c>
      <c r="D100" s="45" t="s">
        <v>87</v>
      </c>
      <c r="E100" s="29">
        <v>4752</v>
      </c>
      <c r="F100" s="29">
        <v>0</v>
      </c>
      <c r="G100" s="29">
        <v>3168</v>
      </c>
      <c r="H100" s="29">
        <v>4304</v>
      </c>
      <c r="I100" s="29">
        <v>5624</v>
      </c>
      <c r="J100" s="169"/>
      <c r="K100" s="62">
        <v>4026.5242452509478</v>
      </c>
      <c r="L100" s="27">
        <f t="shared" si="10"/>
        <v>715.95381316695375</v>
      </c>
      <c r="M100" s="169"/>
      <c r="N100" s="62">
        <v>921.48339620075808</v>
      </c>
      <c r="O100" s="27">
        <f t="shared" si="11"/>
        <v>163.84839903996408</v>
      </c>
      <c r="P100" s="169">
        <v>6</v>
      </c>
      <c r="Q100" s="62">
        <v>3105.0408490501895</v>
      </c>
      <c r="R100" s="27">
        <f t="shared" si="12"/>
        <v>552.10541412698956</v>
      </c>
      <c r="S100" s="169"/>
      <c r="T100" s="51">
        <v>2.5741104069586799E-2</v>
      </c>
      <c r="U100" s="51">
        <v>0</v>
      </c>
      <c r="V100" s="51">
        <v>4.6012766127760556E-2</v>
      </c>
      <c r="W100" s="51">
        <v>0.91238040714256152</v>
      </c>
      <c r="X100" s="51">
        <v>1.5865722660091019E-2</v>
      </c>
      <c r="Y100" s="51">
        <v>0</v>
      </c>
      <c r="Z100" s="25">
        <f t="shared" si="13"/>
        <v>0.22885330872838885</v>
      </c>
      <c r="AA100" s="51">
        <v>0</v>
      </c>
      <c r="AB100" s="51">
        <v>0</v>
      </c>
      <c r="AC100" s="51">
        <v>1</v>
      </c>
      <c r="AD100" s="28">
        <f t="shared" si="14"/>
        <v>0.77114669127161106</v>
      </c>
    </row>
    <row r="101" spans="1:31" s="20" customFormat="1" ht="20.100000000000001" customHeight="1" x14ac:dyDescent="0.25">
      <c r="A101" s="19"/>
      <c r="B101" s="46">
        <v>917</v>
      </c>
      <c r="C101" s="61">
        <v>6</v>
      </c>
      <c r="D101" s="45" t="s">
        <v>95</v>
      </c>
      <c r="E101" s="29">
        <v>991</v>
      </c>
      <c r="F101" s="29">
        <v>30</v>
      </c>
      <c r="G101" s="29">
        <v>337</v>
      </c>
      <c r="H101" s="29">
        <v>1269</v>
      </c>
      <c r="I101" s="29">
        <v>1409</v>
      </c>
      <c r="J101" s="169"/>
      <c r="K101" s="62">
        <v>481.85</v>
      </c>
      <c r="L101" s="27">
        <f t="shared" si="10"/>
        <v>341.98012775017742</v>
      </c>
      <c r="M101" s="169"/>
      <c r="N101" s="62">
        <v>106.77</v>
      </c>
      <c r="O101" s="27">
        <f t="shared" si="11"/>
        <v>75.77714691270404</v>
      </c>
      <c r="P101" s="169"/>
      <c r="Q101" s="62">
        <v>375.08</v>
      </c>
      <c r="R101" s="27">
        <f t="shared" si="12"/>
        <v>266.20298083747338</v>
      </c>
      <c r="S101" s="169">
        <v>3</v>
      </c>
      <c r="T101" s="51">
        <v>6.5467828041584714E-2</v>
      </c>
      <c r="U101" s="51">
        <v>0</v>
      </c>
      <c r="V101" s="51">
        <v>0</v>
      </c>
      <c r="W101" s="51">
        <v>0.93453217195841531</v>
      </c>
      <c r="X101" s="51">
        <v>0</v>
      </c>
      <c r="Y101" s="51">
        <v>0</v>
      </c>
      <c r="Z101" s="25">
        <f t="shared" si="13"/>
        <v>0.2215834803362042</v>
      </c>
      <c r="AA101" s="51">
        <v>0</v>
      </c>
      <c r="AB101" s="51">
        <v>0</v>
      </c>
      <c r="AC101" s="51">
        <v>1</v>
      </c>
      <c r="AD101" s="28">
        <f t="shared" si="14"/>
        <v>0.77841651966379577</v>
      </c>
    </row>
    <row r="102" spans="1:31" s="20" customFormat="1" ht="20.100000000000001" customHeight="1" x14ac:dyDescent="0.25">
      <c r="A102" s="19"/>
      <c r="B102" s="150">
        <v>797</v>
      </c>
      <c r="C102" s="61">
        <v>8</v>
      </c>
      <c r="D102" s="151" t="s">
        <v>154</v>
      </c>
      <c r="E102" s="29">
        <v>445</v>
      </c>
      <c r="F102" s="29">
        <v>0</v>
      </c>
      <c r="G102" s="29">
        <v>221</v>
      </c>
      <c r="H102" s="29">
        <v>478</v>
      </c>
      <c r="I102" s="29">
        <v>570</v>
      </c>
      <c r="J102" s="169"/>
      <c r="K102" s="62">
        <v>191.68</v>
      </c>
      <c r="L102" s="152">
        <f t="shared" si="10"/>
        <v>336.28070175438597</v>
      </c>
      <c r="M102" s="169"/>
      <c r="N102" s="62">
        <v>41.37</v>
      </c>
      <c r="O102" s="152">
        <f t="shared" si="11"/>
        <v>72.578947368421055</v>
      </c>
      <c r="P102" s="169"/>
      <c r="Q102" s="62">
        <v>150.31</v>
      </c>
      <c r="R102" s="152">
        <f t="shared" si="12"/>
        <v>263.70175438596493</v>
      </c>
      <c r="S102" s="169">
        <v>3</v>
      </c>
      <c r="T102" s="51">
        <v>6.3572637176698088E-2</v>
      </c>
      <c r="U102" s="51">
        <v>0</v>
      </c>
      <c r="V102" s="51">
        <v>0</v>
      </c>
      <c r="W102" s="51">
        <v>0.92965917331399572</v>
      </c>
      <c r="X102" s="51">
        <v>0</v>
      </c>
      <c r="Y102" s="51">
        <v>6.7681895093062621E-3</v>
      </c>
      <c r="Z102" s="154">
        <f t="shared" si="13"/>
        <v>0.21582846410684473</v>
      </c>
      <c r="AA102" s="153">
        <v>0</v>
      </c>
      <c r="AB102" s="153">
        <v>0</v>
      </c>
      <c r="AC102" s="153">
        <v>1</v>
      </c>
      <c r="AD102" s="28">
        <f t="shared" si="14"/>
        <v>0.78417153589315525</v>
      </c>
    </row>
    <row r="103" spans="1:31" s="20" customFormat="1" ht="20.100000000000001" customHeight="1" x14ac:dyDescent="0.25">
      <c r="A103" s="19"/>
      <c r="B103" s="46">
        <v>718</v>
      </c>
      <c r="C103" s="61">
        <v>7</v>
      </c>
      <c r="D103" s="45" t="s">
        <v>68</v>
      </c>
      <c r="E103" s="29">
        <v>258</v>
      </c>
      <c r="F103" s="29">
        <v>8</v>
      </c>
      <c r="G103" s="29">
        <v>0</v>
      </c>
      <c r="H103" s="29">
        <v>953</v>
      </c>
      <c r="I103" s="29">
        <v>953</v>
      </c>
      <c r="J103" s="169"/>
      <c r="K103" s="62">
        <v>284.23</v>
      </c>
      <c r="L103" s="27">
        <f t="shared" ref="L103:L115" si="15">K103*1000/I103</f>
        <v>298.24763903462747</v>
      </c>
      <c r="M103" s="169"/>
      <c r="N103" s="62">
        <v>61.07</v>
      </c>
      <c r="O103" s="27">
        <f t="shared" ref="O103:O115" si="16">N103*1000/I103</f>
        <v>64.081846799580276</v>
      </c>
      <c r="P103" s="169"/>
      <c r="Q103" s="62">
        <v>223.16</v>
      </c>
      <c r="R103" s="27">
        <f t="shared" ref="R103:R115" si="17">Q103*1000/I103</f>
        <v>234.16579223504721</v>
      </c>
      <c r="S103" s="169">
        <v>2</v>
      </c>
      <c r="T103" s="51">
        <v>8.5966923202881934E-2</v>
      </c>
      <c r="U103" s="51">
        <v>0</v>
      </c>
      <c r="V103" s="51">
        <v>0</v>
      </c>
      <c r="W103" s="51">
        <v>0.91403307679711809</v>
      </c>
      <c r="X103" s="51">
        <v>0</v>
      </c>
      <c r="Y103" s="51">
        <v>0</v>
      </c>
      <c r="Z103" s="25">
        <f t="shared" ref="Z103:Z115" si="18">N103/K103</f>
        <v>0.21486120395454383</v>
      </c>
      <c r="AA103" s="51">
        <v>0</v>
      </c>
      <c r="AB103" s="51">
        <v>0</v>
      </c>
      <c r="AC103" s="51">
        <v>1</v>
      </c>
      <c r="AD103" s="28">
        <f t="shared" ref="AD103:AD115" si="19">Q103/K103</f>
        <v>0.78513879604545611</v>
      </c>
    </row>
    <row r="104" spans="1:31" s="20" customFormat="1" ht="20.100000000000001" customHeight="1" x14ac:dyDescent="0.25">
      <c r="A104" s="31"/>
      <c r="B104" s="46">
        <v>502</v>
      </c>
      <c r="C104" s="61">
        <v>7</v>
      </c>
      <c r="D104" s="45" t="s">
        <v>91</v>
      </c>
      <c r="E104" s="29">
        <v>5950</v>
      </c>
      <c r="F104" s="29">
        <v>0</v>
      </c>
      <c r="G104" s="29">
        <v>0</v>
      </c>
      <c r="H104" s="29">
        <v>13150</v>
      </c>
      <c r="I104" s="29">
        <v>13150</v>
      </c>
      <c r="J104" s="169"/>
      <c r="K104" s="62">
        <v>3995.83</v>
      </c>
      <c r="L104" s="27">
        <f t="shared" si="15"/>
        <v>303.86539923954371</v>
      </c>
      <c r="M104" s="169"/>
      <c r="N104" s="62">
        <v>856.02</v>
      </c>
      <c r="O104" s="27">
        <f t="shared" si="16"/>
        <v>65.096577946768065</v>
      </c>
      <c r="P104" s="169"/>
      <c r="Q104" s="62">
        <v>3139.81</v>
      </c>
      <c r="R104" s="27">
        <f t="shared" si="17"/>
        <v>238.76882129277567</v>
      </c>
      <c r="S104" s="169"/>
      <c r="T104" s="51">
        <v>8.4647554963669061E-2</v>
      </c>
      <c r="U104" s="51">
        <v>0</v>
      </c>
      <c r="V104" s="51">
        <v>9.3455760379430397E-4</v>
      </c>
      <c r="W104" s="51">
        <v>0.91392724469054465</v>
      </c>
      <c r="X104" s="51">
        <v>4.9064274199200951E-4</v>
      </c>
      <c r="Y104" s="51">
        <v>0</v>
      </c>
      <c r="Z104" s="25">
        <f t="shared" si="18"/>
        <v>0.21422833303719127</v>
      </c>
      <c r="AA104" s="51">
        <v>0</v>
      </c>
      <c r="AB104" s="51">
        <v>0</v>
      </c>
      <c r="AC104" s="51">
        <v>1</v>
      </c>
      <c r="AD104" s="28">
        <f t="shared" si="19"/>
        <v>0.78577166696280876</v>
      </c>
    </row>
    <row r="105" spans="1:31" s="20" customFormat="1" ht="20.100000000000001" customHeight="1" x14ac:dyDescent="0.25">
      <c r="A105" s="19"/>
      <c r="B105" s="46">
        <v>988</v>
      </c>
      <c r="C105" s="61">
        <v>6</v>
      </c>
      <c r="D105" s="45" t="s">
        <v>119</v>
      </c>
      <c r="E105" s="29">
        <v>816</v>
      </c>
      <c r="F105" s="29">
        <v>0</v>
      </c>
      <c r="G105" s="29">
        <v>0</v>
      </c>
      <c r="H105" s="29">
        <v>2748</v>
      </c>
      <c r="I105" s="29">
        <v>2748</v>
      </c>
      <c r="J105" s="169"/>
      <c r="K105" s="62">
        <v>920.37</v>
      </c>
      <c r="L105" s="27">
        <f t="shared" si="15"/>
        <v>334.92358078602621</v>
      </c>
      <c r="M105" s="169"/>
      <c r="N105" s="62">
        <v>196.04</v>
      </c>
      <c r="O105" s="27">
        <f t="shared" si="16"/>
        <v>71.339155749636106</v>
      </c>
      <c r="P105" s="169"/>
      <c r="Q105" s="62">
        <v>724.33</v>
      </c>
      <c r="R105" s="27">
        <f t="shared" si="17"/>
        <v>263.58442503639009</v>
      </c>
      <c r="S105" s="169">
        <v>3</v>
      </c>
      <c r="T105" s="51">
        <v>7.7229136910834523E-2</v>
      </c>
      <c r="U105" s="51">
        <v>0</v>
      </c>
      <c r="V105" s="51">
        <v>1.0201999591920016E-2</v>
      </c>
      <c r="W105" s="51">
        <v>0.91256886349724553</v>
      </c>
      <c r="X105" s="51">
        <v>0</v>
      </c>
      <c r="Y105" s="51">
        <v>0</v>
      </c>
      <c r="Z105" s="25">
        <f t="shared" si="18"/>
        <v>0.21300129295826678</v>
      </c>
      <c r="AA105" s="51">
        <v>0</v>
      </c>
      <c r="AB105" s="51">
        <v>0</v>
      </c>
      <c r="AC105" s="51">
        <v>1</v>
      </c>
      <c r="AD105" s="28">
        <f t="shared" si="19"/>
        <v>0.78699870704173325</v>
      </c>
    </row>
    <row r="106" spans="1:31" s="19" customFormat="1" ht="19.5" customHeight="1" x14ac:dyDescent="0.25">
      <c r="B106" s="46">
        <v>414</v>
      </c>
      <c r="C106" s="61">
        <v>6</v>
      </c>
      <c r="D106" s="45" t="s">
        <v>60</v>
      </c>
      <c r="E106" s="29">
        <v>2775</v>
      </c>
      <c r="F106" s="29">
        <v>875</v>
      </c>
      <c r="G106" s="29">
        <v>0</v>
      </c>
      <c r="H106" s="29">
        <v>8000</v>
      </c>
      <c r="I106" s="29">
        <v>8000</v>
      </c>
      <c r="J106" s="169"/>
      <c r="K106" s="62">
        <v>2474.9699999999998</v>
      </c>
      <c r="L106" s="27">
        <f t="shared" si="15"/>
        <v>309.37124999999997</v>
      </c>
      <c r="M106" s="169"/>
      <c r="N106" s="62">
        <v>523.09</v>
      </c>
      <c r="O106" s="27">
        <f t="shared" si="16"/>
        <v>65.386250000000004</v>
      </c>
      <c r="P106" s="169"/>
      <c r="Q106" s="62">
        <v>1951.88</v>
      </c>
      <c r="R106" s="27">
        <f t="shared" si="17"/>
        <v>243.98500000000001</v>
      </c>
      <c r="S106" s="169"/>
      <c r="T106" s="51">
        <v>8.4268481523256028E-2</v>
      </c>
      <c r="U106" s="51">
        <v>0</v>
      </c>
      <c r="V106" s="51">
        <v>4.8557609589172032E-2</v>
      </c>
      <c r="W106" s="51">
        <v>0.86717390888757195</v>
      </c>
      <c r="X106" s="51">
        <v>0</v>
      </c>
      <c r="Y106" s="51">
        <v>0</v>
      </c>
      <c r="Z106" s="25">
        <f t="shared" si="18"/>
        <v>0.21135205679260763</v>
      </c>
      <c r="AA106" s="51">
        <v>0</v>
      </c>
      <c r="AB106" s="51">
        <v>5.4767711129782562E-3</v>
      </c>
      <c r="AC106" s="51">
        <v>0.99452322888702172</v>
      </c>
      <c r="AD106" s="28">
        <f t="shared" si="19"/>
        <v>0.78864794320739251</v>
      </c>
    </row>
    <row r="107" spans="1:31" s="30" customFormat="1" ht="20.100000000000001" customHeight="1" x14ac:dyDescent="0.25">
      <c r="A107" s="31"/>
      <c r="B107" s="46">
        <v>416</v>
      </c>
      <c r="C107" s="61">
        <v>9</v>
      </c>
      <c r="D107" s="45" t="s">
        <v>35</v>
      </c>
      <c r="E107" s="29">
        <v>1163</v>
      </c>
      <c r="F107" s="29">
        <v>21</v>
      </c>
      <c r="G107" s="29">
        <v>409</v>
      </c>
      <c r="H107" s="29">
        <v>1400</v>
      </c>
      <c r="I107" s="29">
        <v>1570</v>
      </c>
      <c r="J107" s="169"/>
      <c r="K107" s="62">
        <v>605.96</v>
      </c>
      <c r="L107" s="27">
        <f t="shared" si="15"/>
        <v>385.96178343949043</v>
      </c>
      <c r="M107" s="169"/>
      <c r="N107" s="62">
        <v>126.91</v>
      </c>
      <c r="O107" s="27">
        <f t="shared" si="16"/>
        <v>80.834394904458605</v>
      </c>
      <c r="P107" s="169"/>
      <c r="Q107" s="62">
        <v>479.05</v>
      </c>
      <c r="R107" s="27">
        <f t="shared" si="17"/>
        <v>305.12738853503186</v>
      </c>
      <c r="S107" s="169"/>
      <c r="T107" s="51">
        <v>6.0751713812938306E-2</v>
      </c>
      <c r="U107" s="51">
        <v>0</v>
      </c>
      <c r="V107" s="51">
        <v>7.8795997163344109E-2</v>
      </c>
      <c r="W107" s="51">
        <v>0.86045228902371762</v>
      </c>
      <c r="X107" s="51">
        <v>0</v>
      </c>
      <c r="Y107" s="51">
        <v>0</v>
      </c>
      <c r="Z107" s="25">
        <f t="shared" si="18"/>
        <v>0.20943626642022575</v>
      </c>
      <c r="AA107" s="51">
        <v>0</v>
      </c>
      <c r="AB107" s="51">
        <v>5.907525310510385E-3</v>
      </c>
      <c r="AC107" s="51">
        <v>0.99409247468948969</v>
      </c>
      <c r="AD107" s="28">
        <f t="shared" si="19"/>
        <v>0.79056373357977416</v>
      </c>
    </row>
    <row r="108" spans="1:31" s="30" customFormat="1" ht="20.100000000000001" customHeight="1" x14ac:dyDescent="0.25">
      <c r="A108" s="31"/>
      <c r="B108" s="46">
        <v>249</v>
      </c>
      <c r="C108" s="61">
        <v>7</v>
      </c>
      <c r="D108" s="45" t="s">
        <v>55</v>
      </c>
      <c r="E108" s="29">
        <v>9953</v>
      </c>
      <c r="F108" s="29">
        <v>830</v>
      </c>
      <c r="G108" s="29">
        <v>153</v>
      </c>
      <c r="H108" s="29">
        <v>22265</v>
      </c>
      <c r="I108" s="29">
        <v>22329</v>
      </c>
      <c r="J108" s="169"/>
      <c r="K108" s="62">
        <v>9372.5</v>
      </c>
      <c r="L108" s="27">
        <f t="shared" si="15"/>
        <v>419.74562228492096</v>
      </c>
      <c r="M108" s="169"/>
      <c r="N108" s="62">
        <v>1916.28</v>
      </c>
      <c r="O108" s="27">
        <f t="shared" si="16"/>
        <v>85.820233776702949</v>
      </c>
      <c r="P108" s="169"/>
      <c r="Q108" s="62">
        <v>7456.22</v>
      </c>
      <c r="R108" s="27">
        <f t="shared" si="17"/>
        <v>333.92538850821802</v>
      </c>
      <c r="S108" s="169"/>
      <c r="T108" s="51">
        <v>6.4019871835013675E-2</v>
      </c>
      <c r="U108" s="51">
        <v>0</v>
      </c>
      <c r="V108" s="51">
        <v>6.5230550858955891E-2</v>
      </c>
      <c r="W108" s="51">
        <v>0.83346379443505125</v>
      </c>
      <c r="X108" s="51">
        <v>0</v>
      </c>
      <c r="Y108" s="51">
        <v>3.7285782870979188E-2</v>
      </c>
      <c r="Z108" s="25">
        <f t="shared" si="18"/>
        <v>0.20445772205921578</v>
      </c>
      <c r="AA108" s="51">
        <v>0</v>
      </c>
      <c r="AB108" s="51">
        <v>0</v>
      </c>
      <c r="AC108" s="51">
        <v>1</v>
      </c>
      <c r="AD108" s="28">
        <f t="shared" si="19"/>
        <v>0.79554227794078425</v>
      </c>
    </row>
    <row r="109" spans="1:31" s="30" customFormat="1" ht="20.100000000000001" customHeight="1" x14ac:dyDescent="0.25">
      <c r="A109" s="31"/>
      <c r="B109" s="46">
        <v>426</v>
      </c>
      <c r="C109" s="61">
        <v>6</v>
      </c>
      <c r="D109" s="45" t="s">
        <v>146</v>
      </c>
      <c r="E109" s="29">
        <v>4035</v>
      </c>
      <c r="F109" s="29">
        <v>1607</v>
      </c>
      <c r="G109" s="29">
        <v>180</v>
      </c>
      <c r="H109" s="29">
        <v>10498</v>
      </c>
      <c r="I109" s="29">
        <v>10573</v>
      </c>
      <c r="J109" s="169"/>
      <c r="K109" s="62">
        <v>3190.4</v>
      </c>
      <c r="L109" s="27">
        <f t="shared" si="15"/>
        <v>301.74973990352788</v>
      </c>
      <c r="M109" s="169"/>
      <c r="N109" s="62">
        <v>649.07000000000005</v>
      </c>
      <c r="O109" s="27">
        <f t="shared" si="16"/>
        <v>61.389388063936444</v>
      </c>
      <c r="P109" s="169"/>
      <c r="Q109" s="62">
        <v>2541.33</v>
      </c>
      <c r="R109" s="27">
        <f t="shared" si="17"/>
        <v>240.3603518395914</v>
      </c>
      <c r="S109" s="169"/>
      <c r="T109" s="51">
        <v>8.9112114255781347E-2</v>
      </c>
      <c r="U109" s="51">
        <v>0</v>
      </c>
      <c r="V109" s="51">
        <v>0.12325327006332136</v>
      </c>
      <c r="W109" s="51">
        <v>0.77534010199208092</v>
      </c>
      <c r="X109" s="51">
        <v>0</v>
      </c>
      <c r="Y109" s="51">
        <v>1.2294513688816306E-2</v>
      </c>
      <c r="Z109" s="25">
        <f t="shared" si="18"/>
        <v>0.20344470912738216</v>
      </c>
      <c r="AA109" s="51">
        <v>0</v>
      </c>
      <c r="AB109" s="51">
        <v>0</v>
      </c>
      <c r="AC109" s="51">
        <v>1</v>
      </c>
      <c r="AD109" s="28">
        <f t="shared" si="19"/>
        <v>0.79655529087261778</v>
      </c>
    </row>
    <row r="110" spans="1:31" s="30" customFormat="1" ht="20.100000000000001" customHeight="1" x14ac:dyDescent="0.25">
      <c r="A110" s="31"/>
      <c r="B110" s="46">
        <v>522</v>
      </c>
      <c r="C110" s="61">
        <v>9</v>
      </c>
      <c r="D110" s="45" t="s">
        <v>23</v>
      </c>
      <c r="E110" s="29">
        <v>1401</v>
      </c>
      <c r="F110" s="29">
        <v>0</v>
      </c>
      <c r="G110" s="29">
        <v>189</v>
      </c>
      <c r="H110" s="29">
        <v>2713</v>
      </c>
      <c r="I110" s="29">
        <v>2792</v>
      </c>
      <c r="J110" s="169"/>
      <c r="K110" s="62">
        <v>1003.42</v>
      </c>
      <c r="L110" s="27">
        <f t="shared" si="15"/>
        <v>359.39111747851001</v>
      </c>
      <c r="M110" s="169"/>
      <c r="N110" s="62">
        <v>185.12</v>
      </c>
      <c r="O110" s="27">
        <f t="shared" si="16"/>
        <v>66.303724928366762</v>
      </c>
      <c r="P110" s="169"/>
      <c r="Q110" s="62">
        <v>818.3</v>
      </c>
      <c r="R110" s="27">
        <f t="shared" si="17"/>
        <v>293.08739255014325</v>
      </c>
      <c r="S110" s="169"/>
      <c r="T110" s="51">
        <v>8.0758426966292124E-2</v>
      </c>
      <c r="U110" s="51">
        <v>0</v>
      </c>
      <c r="V110" s="51">
        <v>1.08038029386344E-3</v>
      </c>
      <c r="W110" s="51">
        <v>0.89071953327571296</v>
      </c>
      <c r="X110" s="51">
        <v>0</v>
      </c>
      <c r="Y110" s="51">
        <v>2.7441659464131372E-2</v>
      </c>
      <c r="Z110" s="25">
        <f t="shared" si="18"/>
        <v>0.1844890474576947</v>
      </c>
      <c r="AA110" s="51">
        <v>0</v>
      </c>
      <c r="AB110" s="51">
        <v>0</v>
      </c>
      <c r="AC110" s="51">
        <v>1</v>
      </c>
      <c r="AD110" s="28">
        <f t="shared" si="19"/>
        <v>0.81551095254230532</v>
      </c>
    </row>
    <row r="111" spans="1:31" s="30" customFormat="1" ht="20.100000000000001" customHeight="1" x14ac:dyDescent="0.25">
      <c r="A111" s="31"/>
      <c r="B111" s="46">
        <v>929</v>
      </c>
      <c r="C111" s="61">
        <v>8</v>
      </c>
      <c r="D111" s="45" t="s">
        <v>159</v>
      </c>
      <c r="E111" s="29">
        <v>675</v>
      </c>
      <c r="F111" s="29">
        <v>70</v>
      </c>
      <c r="G111" s="29">
        <v>0</v>
      </c>
      <c r="H111" s="29">
        <v>1611</v>
      </c>
      <c r="I111" s="29">
        <v>1611</v>
      </c>
      <c r="J111" s="169"/>
      <c r="K111" s="62">
        <v>490.13</v>
      </c>
      <c r="L111" s="27">
        <f t="shared" si="15"/>
        <v>304.23960273122282</v>
      </c>
      <c r="M111" s="169"/>
      <c r="N111" s="62">
        <v>70.7</v>
      </c>
      <c r="O111" s="27">
        <f t="shared" si="16"/>
        <v>43.88578522656735</v>
      </c>
      <c r="P111" s="169"/>
      <c r="Q111" s="62">
        <v>419.43</v>
      </c>
      <c r="R111" s="27">
        <f t="shared" si="17"/>
        <v>260.35381750465547</v>
      </c>
      <c r="S111" s="169">
        <v>3</v>
      </c>
      <c r="T111" s="51">
        <v>0.12560113154172561</v>
      </c>
      <c r="U111" s="51">
        <v>0</v>
      </c>
      <c r="V111" s="51">
        <v>0</v>
      </c>
      <c r="W111" s="51">
        <v>0.87439886845827441</v>
      </c>
      <c r="X111" s="51">
        <v>0</v>
      </c>
      <c r="Y111" s="51">
        <v>0</v>
      </c>
      <c r="Z111" s="25">
        <f t="shared" si="18"/>
        <v>0.1442474445555261</v>
      </c>
      <c r="AA111" s="51">
        <v>0</v>
      </c>
      <c r="AB111" s="51">
        <v>0</v>
      </c>
      <c r="AC111" s="51">
        <v>1</v>
      </c>
      <c r="AD111" s="28">
        <f t="shared" si="19"/>
        <v>0.85575255544447393</v>
      </c>
      <c r="AE111" s="43"/>
    </row>
    <row r="112" spans="1:31" s="19" customFormat="1" ht="20.100000000000001" customHeight="1" x14ac:dyDescent="0.25">
      <c r="B112" s="46">
        <v>987</v>
      </c>
      <c r="C112" s="61">
        <v>9</v>
      </c>
      <c r="D112" s="45" t="s">
        <v>89</v>
      </c>
      <c r="E112" s="29">
        <v>2900</v>
      </c>
      <c r="F112" s="29">
        <v>82</v>
      </c>
      <c r="G112" s="29">
        <v>0</v>
      </c>
      <c r="H112" s="29">
        <v>13132</v>
      </c>
      <c r="I112" s="29">
        <v>13132</v>
      </c>
      <c r="J112" s="169"/>
      <c r="K112" s="62">
        <v>3987.2</v>
      </c>
      <c r="L112" s="27">
        <f t="shared" si="15"/>
        <v>303.62473347547973</v>
      </c>
      <c r="M112" s="169"/>
      <c r="N112" s="62">
        <v>555.85</v>
      </c>
      <c r="O112" s="27">
        <f t="shared" si="16"/>
        <v>42.327901309777644</v>
      </c>
      <c r="P112" s="169"/>
      <c r="Q112" s="62">
        <v>3431.35</v>
      </c>
      <c r="R112" s="27">
        <f t="shared" si="17"/>
        <v>261.29683216570209</v>
      </c>
      <c r="S112" s="169">
        <v>3</v>
      </c>
      <c r="T112" s="51">
        <v>0.13017900512728253</v>
      </c>
      <c r="U112" s="51">
        <v>0</v>
      </c>
      <c r="V112" s="51">
        <v>0</v>
      </c>
      <c r="W112" s="51">
        <v>0.86982099487271747</v>
      </c>
      <c r="X112" s="51">
        <v>0</v>
      </c>
      <c r="Y112" s="51">
        <v>0</v>
      </c>
      <c r="Z112" s="25">
        <f t="shared" si="18"/>
        <v>0.13940860754414128</v>
      </c>
      <c r="AA112" s="51">
        <v>0</v>
      </c>
      <c r="AB112" s="51">
        <v>0</v>
      </c>
      <c r="AC112" s="51">
        <v>1</v>
      </c>
      <c r="AD112" s="28">
        <f t="shared" si="19"/>
        <v>0.86059139245585881</v>
      </c>
    </row>
    <row r="113" spans="2:30" s="1" customFormat="1" ht="20.100000000000001" customHeight="1" x14ac:dyDescent="0.25">
      <c r="B113" s="46">
        <v>697</v>
      </c>
      <c r="C113" s="61">
        <v>6</v>
      </c>
      <c r="D113" s="45" t="s">
        <v>151</v>
      </c>
      <c r="E113" s="29">
        <v>3813</v>
      </c>
      <c r="F113" s="29">
        <v>65</v>
      </c>
      <c r="G113" s="29">
        <v>1912</v>
      </c>
      <c r="H113" s="29">
        <v>5586</v>
      </c>
      <c r="I113" s="29">
        <v>6382</v>
      </c>
      <c r="J113" s="169"/>
      <c r="K113" s="62">
        <v>1794</v>
      </c>
      <c r="L113" s="27">
        <f t="shared" si="15"/>
        <v>281.10310247571294</v>
      </c>
      <c r="M113" s="169"/>
      <c r="N113" s="62">
        <v>138.74</v>
      </c>
      <c r="O113" s="27">
        <f t="shared" si="16"/>
        <v>21.739266687558757</v>
      </c>
      <c r="P113" s="169"/>
      <c r="Q113" s="62">
        <v>1655.26</v>
      </c>
      <c r="R113" s="27">
        <f t="shared" si="17"/>
        <v>259.36383578815418</v>
      </c>
      <c r="S113" s="169">
        <v>3</v>
      </c>
      <c r="T113" s="51">
        <v>0.22185382730286868</v>
      </c>
      <c r="U113" s="51">
        <v>0</v>
      </c>
      <c r="V113" s="51">
        <v>0</v>
      </c>
      <c r="W113" s="51">
        <v>0.77814617269713127</v>
      </c>
      <c r="X113" s="51">
        <v>0</v>
      </c>
      <c r="Y113" s="51">
        <v>0</v>
      </c>
      <c r="Z113" s="25">
        <f t="shared" si="18"/>
        <v>7.7335562987736903E-2</v>
      </c>
      <c r="AA113" s="51">
        <v>0</v>
      </c>
      <c r="AB113" s="51">
        <v>0</v>
      </c>
      <c r="AC113" s="51">
        <v>1</v>
      </c>
      <c r="AD113" s="28">
        <f t="shared" si="19"/>
        <v>0.92266443701226308</v>
      </c>
    </row>
    <row r="114" spans="2:30" ht="20.100000000000001" customHeight="1" x14ac:dyDescent="0.25">
      <c r="B114" s="46">
        <v>100</v>
      </c>
      <c r="C114" s="61">
        <v>9</v>
      </c>
      <c r="D114" s="45" t="s">
        <v>76</v>
      </c>
      <c r="E114" s="29">
        <v>468</v>
      </c>
      <c r="F114" s="29">
        <v>16</v>
      </c>
      <c r="G114" s="29">
        <v>484</v>
      </c>
      <c r="H114" s="29">
        <v>2170</v>
      </c>
      <c r="I114" s="29">
        <v>2372</v>
      </c>
      <c r="J114" s="169"/>
      <c r="K114" s="62">
        <v>1010.52</v>
      </c>
      <c r="L114" s="27">
        <f t="shared" si="15"/>
        <v>426.02023608768974</v>
      </c>
      <c r="M114" s="169"/>
      <c r="N114" s="62">
        <v>62.14</v>
      </c>
      <c r="O114" s="27">
        <f t="shared" si="16"/>
        <v>26.197301854974704</v>
      </c>
      <c r="P114" s="169"/>
      <c r="Q114" s="62">
        <v>948.38</v>
      </c>
      <c r="R114" s="27">
        <f t="shared" si="17"/>
        <v>399.822934232715</v>
      </c>
      <c r="S114" s="169"/>
      <c r="T114" s="51">
        <v>0.19246861924686193</v>
      </c>
      <c r="U114" s="51">
        <v>0</v>
      </c>
      <c r="V114" s="51">
        <v>0</v>
      </c>
      <c r="W114" s="51">
        <v>0.80753138075313802</v>
      </c>
      <c r="X114" s="51">
        <v>0</v>
      </c>
      <c r="Y114" s="51">
        <v>0</v>
      </c>
      <c r="Z114" s="25">
        <f t="shared" si="18"/>
        <v>6.1493092665162494E-2</v>
      </c>
      <c r="AA114" s="51">
        <v>0</v>
      </c>
      <c r="AB114" s="51">
        <v>0</v>
      </c>
      <c r="AC114" s="51">
        <v>1</v>
      </c>
      <c r="AD114" s="28">
        <f t="shared" si="19"/>
        <v>0.93850690733483755</v>
      </c>
    </row>
    <row r="115" spans="2:30" ht="20.100000000000001" customHeight="1" thickBot="1" x14ac:dyDescent="0.3">
      <c r="B115" s="47">
        <v>331</v>
      </c>
      <c r="C115" s="144">
        <v>9</v>
      </c>
      <c r="D115" s="48" t="s">
        <v>97</v>
      </c>
      <c r="E115" s="145">
        <v>3656</v>
      </c>
      <c r="F115" s="145">
        <v>2</v>
      </c>
      <c r="G115" s="145">
        <v>0</v>
      </c>
      <c r="H115" s="145">
        <v>6331</v>
      </c>
      <c r="I115" s="145">
        <v>6331</v>
      </c>
      <c r="J115" s="171"/>
      <c r="K115" s="146">
        <v>12261.73</v>
      </c>
      <c r="L115" s="147">
        <f t="shared" si="15"/>
        <v>1936.7761806981518</v>
      </c>
      <c r="M115" s="171"/>
      <c r="N115" s="146">
        <v>545.64</v>
      </c>
      <c r="O115" s="147">
        <f t="shared" si="16"/>
        <v>86.185436739851525</v>
      </c>
      <c r="P115" s="171"/>
      <c r="Q115" s="146">
        <v>11716.09</v>
      </c>
      <c r="R115" s="147">
        <f t="shared" si="17"/>
        <v>1850.5907439583004</v>
      </c>
      <c r="S115" s="171" t="s">
        <v>142</v>
      </c>
      <c r="T115" s="148">
        <v>6.3924932189722172E-2</v>
      </c>
      <c r="U115" s="148">
        <v>0</v>
      </c>
      <c r="V115" s="148">
        <v>1.7777289055054615E-2</v>
      </c>
      <c r="W115" s="148">
        <v>0.91829777875522323</v>
      </c>
      <c r="X115" s="148">
        <v>0</v>
      </c>
      <c r="Y115" s="148">
        <v>0</v>
      </c>
      <c r="Z115" s="167">
        <f t="shared" si="18"/>
        <v>4.4499430341395543E-2</v>
      </c>
      <c r="AA115" s="148">
        <v>0</v>
      </c>
      <c r="AB115" s="148">
        <v>1.0310607036989302E-3</v>
      </c>
      <c r="AC115" s="148">
        <v>0.99896893929630104</v>
      </c>
      <c r="AD115" s="168">
        <f t="shared" si="19"/>
        <v>0.95550056965860453</v>
      </c>
    </row>
    <row r="116" spans="2:30" ht="18" thickBot="1" x14ac:dyDescent="0.3">
      <c r="B116" s="40"/>
    </row>
    <row r="117" spans="2:30" s="1" customFormat="1" ht="18" thickBot="1" x14ac:dyDescent="0.3">
      <c r="B117" s="33"/>
      <c r="C117" s="2"/>
      <c r="D117" s="34" t="s">
        <v>108</v>
      </c>
      <c r="E117" s="35">
        <f>SUM(E7:E115)</f>
        <v>3828154</v>
      </c>
      <c r="F117" s="35">
        <f>SUM(F7:F115)</f>
        <v>1412166</v>
      </c>
      <c r="G117" s="35">
        <f>SUM(G7:G115)</f>
        <v>113303</v>
      </c>
      <c r="H117" s="35">
        <f>SUM(H7:H115)</f>
        <v>13133212</v>
      </c>
      <c r="I117" s="35">
        <f>SUM(I7:I115)</f>
        <v>13180401</v>
      </c>
      <c r="J117" s="36"/>
      <c r="K117" s="35">
        <f>SUM(K7:K115)</f>
        <v>4716119.7410771726</v>
      </c>
      <c r="L117" s="63">
        <f>K117*1000/I117</f>
        <v>357.81306965373602</v>
      </c>
      <c r="M117" s="37"/>
      <c r="N117" s="35">
        <f>SUM(N7:N115)</f>
        <v>2343018.1459845053</v>
      </c>
      <c r="O117" s="63">
        <f t="shared" ref="O117" si="20">N117*1000/I117</f>
        <v>177.76531578853368</v>
      </c>
      <c r="P117" s="55"/>
      <c r="Q117" s="35">
        <f>SUM(Q7:Q115)</f>
        <v>2373101.595092671</v>
      </c>
      <c r="R117" s="63">
        <f t="shared" ref="R117" si="21">Q117*1000/I117</f>
        <v>180.04775386520265</v>
      </c>
      <c r="S117" s="54"/>
      <c r="T117" s="49">
        <v>3.1491396209742881E-2</v>
      </c>
      <c r="U117" s="50">
        <v>4.9319387121144077E-3</v>
      </c>
      <c r="V117" s="50">
        <v>8.4463646181955052E-2</v>
      </c>
      <c r="W117" s="50">
        <v>0.47789142730951817</v>
      </c>
      <c r="X117" s="50">
        <v>0.39455916296227844</v>
      </c>
      <c r="Y117" s="50">
        <v>6.6624286243903048E-3</v>
      </c>
      <c r="Z117" s="38">
        <f>N117/K117</f>
        <v>0.49681057195747846</v>
      </c>
      <c r="AA117" s="50">
        <v>5.3822873457053208E-2</v>
      </c>
      <c r="AB117" s="50">
        <v>1.1150928735662469E-3</v>
      </c>
      <c r="AC117" s="50">
        <v>0.94506203366938057</v>
      </c>
      <c r="AD117" s="39">
        <f>Q117/K117</f>
        <v>0.50318942804252231</v>
      </c>
    </row>
    <row r="118" spans="2:30" x14ac:dyDescent="0.25">
      <c r="B118" s="40"/>
      <c r="D118" s="41"/>
      <c r="G118" s="32"/>
      <c r="H118" s="32"/>
      <c r="L118" s="12"/>
      <c r="M118" s="12"/>
      <c r="N118" s="12"/>
      <c r="O118" s="12"/>
      <c r="P118" s="56"/>
      <c r="Q118" s="12"/>
      <c r="W118" s="10"/>
    </row>
    <row r="119" spans="2:30" x14ac:dyDescent="0.25">
      <c r="D119" s="69" t="s">
        <v>109</v>
      </c>
      <c r="E119" s="64"/>
      <c r="F119" s="65"/>
      <c r="G119" s="65"/>
      <c r="H119" s="64"/>
      <c r="I119" s="64"/>
      <c r="J119" s="64"/>
      <c r="K119" s="66"/>
      <c r="L119" s="66"/>
    </row>
    <row r="120" spans="2:30" ht="46.5" customHeight="1" x14ac:dyDescent="0.25">
      <c r="D120" s="289" t="s">
        <v>132</v>
      </c>
      <c r="E120" s="289"/>
      <c r="F120" s="289"/>
      <c r="G120" s="289"/>
      <c r="H120" s="289"/>
      <c r="I120" s="289"/>
      <c r="J120" s="289"/>
      <c r="K120" s="289"/>
      <c r="L120" s="289"/>
    </row>
    <row r="121" spans="2:30" ht="32.65" customHeight="1" x14ac:dyDescent="0.25">
      <c r="D121" s="289" t="s">
        <v>113</v>
      </c>
      <c r="E121" s="289"/>
      <c r="F121" s="289"/>
      <c r="G121" s="289"/>
      <c r="H121" s="289"/>
      <c r="I121" s="289"/>
      <c r="J121" s="289"/>
      <c r="K121" s="289"/>
      <c r="L121" s="289"/>
    </row>
    <row r="122" spans="2:30" ht="19.899999999999999" customHeight="1" x14ac:dyDescent="0.25">
      <c r="D122" s="289" t="s">
        <v>114</v>
      </c>
      <c r="E122" s="289"/>
      <c r="F122" s="289"/>
      <c r="G122" s="289"/>
      <c r="H122" s="289"/>
      <c r="I122" s="289"/>
      <c r="J122" s="289"/>
      <c r="K122" s="289"/>
      <c r="L122" s="289"/>
    </row>
    <row r="123" spans="2:30" x14ac:dyDescent="0.25">
      <c r="D123" s="289" t="s">
        <v>131</v>
      </c>
      <c r="E123" s="289"/>
      <c r="F123" s="289"/>
      <c r="G123" s="289"/>
      <c r="H123" s="289"/>
      <c r="I123" s="289"/>
      <c r="J123" s="289"/>
      <c r="K123" s="289"/>
      <c r="L123" s="289"/>
    </row>
    <row r="124" spans="2:30" ht="34.5" customHeight="1" x14ac:dyDescent="0.25">
      <c r="D124" s="289" t="s">
        <v>115</v>
      </c>
      <c r="E124" s="289"/>
      <c r="F124" s="289"/>
      <c r="G124" s="289"/>
      <c r="H124" s="289"/>
      <c r="I124" s="289"/>
      <c r="J124" s="289"/>
      <c r="K124" s="289"/>
      <c r="L124" s="289"/>
    </row>
    <row r="125" spans="2:30" ht="42" customHeight="1" x14ac:dyDescent="0.25">
      <c r="D125" s="289" t="s">
        <v>116</v>
      </c>
      <c r="E125" s="289"/>
      <c r="F125" s="289"/>
      <c r="G125" s="289"/>
      <c r="H125" s="289"/>
      <c r="I125" s="289"/>
      <c r="J125" s="289"/>
      <c r="K125" s="289"/>
      <c r="L125" s="289"/>
    </row>
    <row r="126" spans="2:30" x14ac:dyDescent="0.25">
      <c r="D126" s="44"/>
      <c r="E126" s="44"/>
      <c r="F126" s="44"/>
      <c r="G126" s="44"/>
      <c r="H126" s="44"/>
      <c r="I126" s="44"/>
      <c r="J126" s="44"/>
      <c r="K126" s="44"/>
      <c r="L126" s="44"/>
    </row>
    <row r="127" spans="2:30" x14ac:dyDescent="0.25">
      <c r="D127" s="67"/>
      <c r="E127" s="67"/>
      <c r="F127" s="67"/>
      <c r="G127" s="64" t="s">
        <v>110</v>
      </c>
      <c r="H127" s="64"/>
      <c r="I127" s="67"/>
      <c r="J127" s="67"/>
      <c r="K127" s="19"/>
      <c r="L127" s="19"/>
    </row>
    <row r="128" spans="2:30" x14ac:dyDescent="0.25">
      <c r="D128" s="68" t="s">
        <v>143</v>
      </c>
      <c r="E128" s="67"/>
      <c r="F128" s="67"/>
      <c r="G128" s="67"/>
      <c r="H128" s="67"/>
      <c r="I128" s="67"/>
      <c r="J128" s="67"/>
      <c r="K128" s="67"/>
      <c r="L128" s="67"/>
    </row>
    <row r="129" spans="4:12" ht="33" customHeight="1" x14ac:dyDescent="0.25">
      <c r="D129" s="280" t="s">
        <v>144</v>
      </c>
      <c r="E129" s="280"/>
      <c r="F129" s="280"/>
      <c r="G129" s="280"/>
      <c r="H129" s="280"/>
      <c r="I129" s="280"/>
      <c r="J129" s="280"/>
      <c r="K129" s="280"/>
      <c r="L129" s="280"/>
    </row>
    <row r="130" spans="4:12" x14ac:dyDescent="0.25">
      <c r="D130" s="281" t="s">
        <v>117</v>
      </c>
      <c r="E130" s="281"/>
      <c r="F130" s="281"/>
      <c r="G130" s="281"/>
      <c r="H130" s="281"/>
      <c r="I130" s="281"/>
      <c r="J130" s="281"/>
      <c r="K130" s="281"/>
      <c r="L130" s="281"/>
    </row>
  </sheetData>
  <sheetProtection sheet="1" objects="1" scenarios="1"/>
  <mergeCells count="25">
    <mergeCell ref="D129:L129"/>
    <mergeCell ref="D130:L130"/>
    <mergeCell ref="D120:L120"/>
    <mergeCell ref="D121:L121"/>
    <mergeCell ref="D125:L125"/>
    <mergeCell ref="D122:L122"/>
    <mergeCell ref="D123:L123"/>
    <mergeCell ref="D124:L124"/>
    <mergeCell ref="Q4:R5"/>
    <mergeCell ref="S4:S5"/>
    <mergeCell ref="T4:Z4"/>
    <mergeCell ref="AA4:AD4"/>
    <mergeCell ref="N4:O5"/>
    <mergeCell ref="P4:P5"/>
    <mergeCell ref="F4:F5"/>
    <mergeCell ref="H4:H5"/>
    <mergeCell ref="I4:I5"/>
    <mergeCell ref="J4:J5"/>
    <mergeCell ref="K4:L5"/>
    <mergeCell ref="G4:G5"/>
    <mergeCell ref="A1:D1"/>
    <mergeCell ref="B4:B5"/>
    <mergeCell ref="C4:C5"/>
    <mergeCell ref="D4:D5"/>
    <mergeCell ref="E4:E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6B66-2790-444D-9DE1-415FADC74CC5}">
  <dimension ref="A1:AE164"/>
  <sheetViews>
    <sheetView tabSelected="1" zoomScale="90" zoomScaleNormal="90" workbookViewId="0">
      <selection sqref="A1:D1"/>
    </sheetView>
  </sheetViews>
  <sheetFormatPr defaultColWidth="9.28515625" defaultRowHeight="17.25" x14ac:dyDescent="0.25"/>
  <cols>
    <col min="1" max="1" width="1.28515625" style="12" customWidth="1"/>
    <col min="2" max="2" width="8.28515625" style="42" customWidth="1"/>
    <col min="3" max="3" width="9.7109375" style="13"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3" style="12" customWidth="1"/>
    <col min="11" max="11" width="12.7109375" style="14" customWidth="1"/>
    <col min="12" max="12" width="7.42578125" style="14" customWidth="1"/>
    <col min="13" max="13" width="3" style="15" customWidth="1"/>
    <col min="14" max="14" width="12.7109375" style="14" customWidth="1"/>
    <col min="15" max="15" width="7.7109375" style="14" customWidth="1"/>
    <col min="16" max="16" width="3" style="16" customWidth="1"/>
    <col min="17" max="17" width="12.7109375" style="14" customWidth="1"/>
    <col min="18" max="18" width="7.42578125" style="14" customWidth="1"/>
    <col min="19" max="19" width="3" style="52" customWidth="1"/>
    <col min="20" max="20" width="11" style="12" customWidth="1"/>
    <col min="21" max="21" width="10.7109375" style="17" customWidth="1"/>
    <col min="22" max="22" width="11.28515625" style="12" customWidth="1"/>
    <col min="23" max="23" width="11.28515625" style="17" customWidth="1"/>
    <col min="24" max="24" width="10.7109375" style="12" customWidth="1"/>
    <col min="25" max="25" width="11.28515625" style="17" customWidth="1"/>
    <col min="26" max="26" width="10.7109375" style="12" customWidth="1"/>
    <col min="27" max="27" width="14.42578125" style="12" customWidth="1"/>
    <col min="28" max="28" width="11.42578125" style="12" customWidth="1"/>
    <col min="29" max="29" width="11.28515625" style="12" customWidth="1"/>
    <col min="30" max="30" width="11.28515625" style="18" customWidth="1"/>
    <col min="31" max="16384" width="9.28515625" style="12"/>
  </cols>
  <sheetData>
    <row r="1" spans="1:30" s="1" customFormat="1" ht="60" customHeight="1" thickBot="1" x14ac:dyDescent="0.3">
      <c r="A1" s="257"/>
      <c r="B1" s="258"/>
      <c r="C1" s="258"/>
      <c r="D1" s="259"/>
      <c r="E1" s="3"/>
      <c r="F1" s="3"/>
      <c r="G1" s="4"/>
      <c r="H1" s="4"/>
      <c r="I1" s="5"/>
      <c r="K1" s="4"/>
      <c r="L1" s="6"/>
      <c r="M1" s="7"/>
      <c r="N1" s="5"/>
      <c r="O1" s="8"/>
      <c r="P1" s="9"/>
      <c r="Q1" s="6"/>
      <c r="R1" s="6"/>
      <c r="S1" s="53"/>
      <c r="T1" s="31"/>
      <c r="U1" s="59"/>
      <c r="V1" s="60"/>
      <c r="W1" s="59"/>
      <c r="X1" s="31"/>
      <c r="Y1" s="59"/>
      <c r="Z1" s="31"/>
      <c r="AA1" s="31"/>
      <c r="AB1" s="31"/>
      <c r="AC1" s="31"/>
      <c r="AD1" s="11"/>
    </row>
    <row r="2" spans="1:30" s="1" customFormat="1" ht="18.75" x14ac:dyDescent="0.3">
      <c r="A2" s="251"/>
      <c r="B2" s="252" t="s">
        <v>161</v>
      </c>
      <c r="C2" s="253"/>
      <c r="D2" s="251"/>
      <c r="E2" s="254"/>
      <c r="F2" s="5"/>
      <c r="G2" s="5"/>
      <c r="H2" s="5"/>
      <c r="I2" s="5"/>
      <c r="K2" s="6"/>
      <c r="L2" s="6"/>
      <c r="M2" s="7"/>
      <c r="N2" s="6"/>
      <c r="O2" s="6"/>
      <c r="P2" s="9"/>
      <c r="Q2" s="6"/>
      <c r="R2" s="6"/>
      <c r="S2" s="53"/>
      <c r="U2" s="10"/>
      <c r="W2" s="10"/>
      <c r="X2" s="58"/>
      <c r="Y2" s="10"/>
      <c r="AA2" s="57"/>
      <c r="AB2" s="57"/>
      <c r="AD2" s="11"/>
    </row>
    <row r="3" spans="1:30" ht="7.15" customHeight="1" thickBot="1" x14ac:dyDescent="0.3">
      <c r="A3" s="255"/>
      <c r="B3" s="255"/>
      <c r="C3" s="256"/>
      <c r="D3" s="255"/>
      <c r="E3" s="255"/>
    </row>
    <row r="4" spans="1:30" s="20" customFormat="1" ht="21.6" customHeight="1" x14ac:dyDescent="0.25">
      <c r="A4" s="19"/>
      <c r="B4" s="290" t="s">
        <v>0</v>
      </c>
      <c r="C4" s="292" t="s">
        <v>1</v>
      </c>
      <c r="D4" s="294" t="s">
        <v>2</v>
      </c>
      <c r="E4" s="294" t="s">
        <v>118</v>
      </c>
      <c r="F4" s="294" t="s">
        <v>3</v>
      </c>
      <c r="G4" s="294" t="s">
        <v>4</v>
      </c>
      <c r="H4" s="294" t="s">
        <v>5</v>
      </c>
      <c r="I4" s="294" t="s">
        <v>6</v>
      </c>
      <c r="J4" s="270"/>
      <c r="K4" s="272" t="s">
        <v>7</v>
      </c>
      <c r="L4" s="272"/>
      <c r="M4" s="180"/>
      <c r="N4" s="274" t="s">
        <v>8</v>
      </c>
      <c r="O4" s="275"/>
      <c r="P4" s="278"/>
      <c r="Q4" s="282" t="s">
        <v>9</v>
      </c>
      <c r="R4" s="283"/>
      <c r="S4" s="286"/>
      <c r="T4" s="267" t="s">
        <v>140</v>
      </c>
      <c r="U4" s="268"/>
      <c r="V4" s="268"/>
      <c r="W4" s="268"/>
      <c r="X4" s="268"/>
      <c r="Y4" s="268"/>
      <c r="Z4" s="288"/>
      <c r="AA4" s="267" t="s">
        <v>141</v>
      </c>
      <c r="AB4" s="268"/>
      <c r="AC4" s="268"/>
      <c r="AD4" s="269"/>
    </row>
    <row r="5" spans="1:30" s="20" customFormat="1" ht="92.25" customHeight="1" x14ac:dyDescent="0.25">
      <c r="A5" s="19"/>
      <c r="B5" s="291"/>
      <c r="C5" s="293"/>
      <c r="D5" s="295"/>
      <c r="E5" s="295"/>
      <c r="F5" s="295"/>
      <c r="G5" s="295"/>
      <c r="H5" s="295"/>
      <c r="I5" s="295"/>
      <c r="J5" s="271"/>
      <c r="K5" s="273"/>
      <c r="L5" s="273"/>
      <c r="M5" s="70"/>
      <c r="N5" s="276"/>
      <c r="O5" s="277"/>
      <c r="P5" s="279"/>
      <c r="Q5" s="284"/>
      <c r="R5" s="285"/>
      <c r="S5" s="287"/>
      <c r="T5" s="21" t="s">
        <v>10</v>
      </c>
      <c r="U5" s="22" t="s">
        <v>11</v>
      </c>
      <c r="V5" s="21" t="s">
        <v>111</v>
      </c>
      <c r="W5" s="22" t="s">
        <v>12</v>
      </c>
      <c r="X5" s="21" t="s">
        <v>13</v>
      </c>
      <c r="Y5" s="22" t="s">
        <v>14</v>
      </c>
      <c r="Z5" s="23" t="s">
        <v>112</v>
      </c>
      <c r="AA5" s="21" t="s">
        <v>15</v>
      </c>
      <c r="AB5" s="21" t="s">
        <v>16</v>
      </c>
      <c r="AC5" s="21" t="s">
        <v>17</v>
      </c>
      <c r="AD5" s="24" t="s">
        <v>18</v>
      </c>
    </row>
    <row r="6" spans="1:30" s="20" customFormat="1" ht="20.65" customHeight="1" thickBot="1" x14ac:dyDescent="0.3">
      <c r="A6" s="19"/>
      <c r="B6" s="200"/>
      <c r="C6" s="201"/>
      <c r="D6" s="202"/>
      <c r="E6" s="181"/>
      <c r="F6" s="181"/>
      <c r="G6" s="182"/>
      <c r="H6" s="181"/>
      <c r="I6" s="181"/>
      <c r="J6" s="181"/>
      <c r="K6" s="183" t="s">
        <v>19</v>
      </c>
      <c r="L6" s="183" t="s">
        <v>20</v>
      </c>
      <c r="M6" s="184"/>
      <c r="N6" s="183" t="s">
        <v>19</v>
      </c>
      <c r="O6" s="183" t="s">
        <v>21</v>
      </c>
      <c r="P6" s="185"/>
      <c r="Q6" s="183" t="s">
        <v>19</v>
      </c>
      <c r="R6" s="183" t="s">
        <v>21</v>
      </c>
      <c r="S6" s="186"/>
      <c r="T6" s="187" t="s">
        <v>22</v>
      </c>
      <c r="U6" s="188" t="s">
        <v>22</v>
      </c>
      <c r="V6" s="187" t="s">
        <v>22</v>
      </c>
      <c r="W6" s="188" t="s">
        <v>22</v>
      </c>
      <c r="X6" s="187" t="s">
        <v>22</v>
      </c>
      <c r="Y6" s="188" t="s">
        <v>22</v>
      </c>
      <c r="Z6" s="167" t="s">
        <v>22</v>
      </c>
      <c r="AA6" s="187" t="s">
        <v>22</v>
      </c>
      <c r="AB6" s="187" t="s">
        <v>22</v>
      </c>
      <c r="AC6" s="187" t="s">
        <v>22</v>
      </c>
      <c r="AD6" s="189" t="s">
        <v>22</v>
      </c>
    </row>
    <row r="7" spans="1:30" s="74" customFormat="1" ht="17.25" customHeight="1" thickBot="1" x14ac:dyDescent="0.3">
      <c r="A7" s="72"/>
      <c r="B7" s="122"/>
      <c r="C7" s="123"/>
      <c r="D7" s="302" t="s">
        <v>162</v>
      </c>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4"/>
    </row>
    <row r="8" spans="1:30" s="20" customFormat="1" ht="20.100000000000001" customHeight="1" x14ac:dyDescent="0.25">
      <c r="A8" s="19"/>
      <c r="B8" s="158">
        <v>1</v>
      </c>
      <c r="C8" s="159">
        <v>1</v>
      </c>
      <c r="D8" s="160" t="s">
        <v>53</v>
      </c>
      <c r="E8" s="161">
        <v>170211</v>
      </c>
      <c r="F8" s="161">
        <v>41049</v>
      </c>
      <c r="G8" s="161">
        <v>0</v>
      </c>
      <c r="H8" s="161">
        <v>562302</v>
      </c>
      <c r="I8" s="161">
        <v>562302</v>
      </c>
      <c r="J8" s="170"/>
      <c r="K8" s="162">
        <v>209169.23</v>
      </c>
      <c r="L8" s="163">
        <f t="shared" ref="L8:L13" si="0">K8*1000/I8</f>
        <v>371.98734843553819</v>
      </c>
      <c r="M8" s="170"/>
      <c r="N8" s="162">
        <v>116189.31</v>
      </c>
      <c r="O8" s="163">
        <f t="shared" ref="O8:O13" si="1">N8*1000/I8</f>
        <v>206.63150762401699</v>
      </c>
      <c r="P8" s="170"/>
      <c r="Q8" s="162">
        <v>92979.92</v>
      </c>
      <c r="R8" s="163">
        <f t="shared" ref="R8:R13" si="2">Q8*1000/I8</f>
        <v>165.3558408115212</v>
      </c>
      <c r="S8" s="170">
        <v>1</v>
      </c>
      <c r="T8" s="164">
        <v>2.6665792231660556E-2</v>
      </c>
      <c r="U8" s="164">
        <v>1.696369485282252E-4</v>
      </c>
      <c r="V8" s="164">
        <v>7.6787356771462034E-2</v>
      </c>
      <c r="W8" s="164">
        <v>0.45664054636351659</v>
      </c>
      <c r="X8" s="164">
        <v>0.43367500848399909</v>
      </c>
      <c r="Y8" s="164">
        <v>6.0616592008335361E-3</v>
      </c>
      <c r="Z8" s="165">
        <f t="shared" ref="Z8:Z13" si="3">N8/K8</f>
        <v>0.5554799336403351</v>
      </c>
      <c r="AA8" s="164">
        <v>0</v>
      </c>
      <c r="AB8" s="164">
        <v>1.716069448113098E-3</v>
      </c>
      <c r="AC8" s="164">
        <v>0.99828393055188691</v>
      </c>
      <c r="AD8" s="166">
        <f t="shared" ref="AD8:AD13" si="4">Q8/K8</f>
        <v>0.44452006635966484</v>
      </c>
    </row>
    <row r="9" spans="1:30" s="20" customFormat="1" ht="20.100000000000001" customHeight="1" x14ac:dyDescent="0.25">
      <c r="A9" s="19"/>
      <c r="B9" s="46">
        <v>20</v>
      </c>
      <c r="C9" s="61">
        <v>1</v>
      </c>
      <c r="D9" s="45" t="s">
        <v>103</v>
      </c>
      <c r="E9" s="29">
        <v>461601</v>
      </c>
      <c r="F9" s="29">
        <v>663129</v>
      </c>
      <c r="G9" s="29">
        <v>0</v>
      </c>
      <c r="H9" s="29">
        <v>2754873</v>
      </c>
      <c r="I9" s="29">
        <v>2754873</v>
      </c>
      <c r="J9" s="169"/>
      <c r="K9" s="62">
        <v>780564.47999999998</v>
      </c>
      <c r="L9" s="157">
        <f t="shared" si="0"/>
        <v>283.33955140581799</v>
      </c>
      <c r="M9" s="169"/>
      <c r="N9" s="62">
        <v>403052.7</v>
      </c>
      <c r="O9" s="27">
        <f t="shared" si="1"/>
        <v>146.30536507490544</v>
      </c>
      <c r="P9" s="169"/>
      <c r="Q9" s="62">
        <v>377511.78</v>
      </c>
      <c r="R9" s="27">
        <f t="shared" si="2"/>
        <v>137.03418633091252</v>
      </c>
      <c r="S9" s="169"/>
      <c r="T9" s="51">
        <v>3.7660955999054217E-2</v>
      </c>
      <c r="U9" s="51">
        <v>0</v>
      </c>
      <c r="V9" s="51">
        <v>8.1647139443551675E-2</v>
      </c>
      <c r="W9" s="51">
        <v>0.36343674164693601</v>
      </c>
      <c r="X9" s="51">
        <v>0.5121150410355767</v>
      </c>
      <c r="Y9" s="51">
        <v>5.1401218748813732E-3</v>
      </c>
      <c r="Z9" s="25">
        <f t="shared" si="3"/>
        <v>0.51636054461509706</v>
      </c>
      <c r="AA9" s="51">
        <v>0</v>
      </c>
      <c r="AB9" s="51">
        <v>3.1326174775261315E-4</v>
      </c>
      <c r="AC9" s="51">
        <v>0.99968673825224741</v>
      </c>
      <c r="AD9" s="28">
        <f t="shared" si="4"/>
        <v>0.48363945538490305</v>
      </c>
    </row>
    <row r="10" spans="1:30" s="20" customFormat="1" ht="20.100000000000001" customHeight="1" x14ac:dyDescent="0.25">
      <c r="A10" s="19"/>
      <c r="B10" s="46">
        <v>50</v>
      </c>
      <c r="C10" s="61">
        <v>1</v>
      </c>
      <c r="D10" s="45" t="s">
        <v>62</v>
      </c>
      <c r="E10" s="29">
        <v>123779</v>
      </c>
      <c r="F10" s="29">
        <v>55916</v>
      </c>
      <c r="G10" s="29">
        <v>0</v>
      </c>
      <c r="H10" s="29">
        <v>396600</v>
      </c>
      <c r="I10" s="29">
        <v>396600</v>
      </c>
      <c r="J10" s="169"/>
      <c r="K10" s="62">
        <v>162036.29999999999</v>
      </c>
      <c r="L10" s="27">
        <f t="shared" si="0"/>
        <v>408.56354009077154</v>
      </c>
      <c r="M10" s="169"/>
      <c r="N10" s="62">
        <v>72202.45</v>
      </c>
      <c r="O10" s="27">
        <f t="shared" si="1"/>
        <v>182.05358043368634</v>
      </c>
      <c r="P10" s="169"/>
      <c r="Q10" s="62">
        <v>89833.85</v>
      </c>
      <c r="R10" s="27">
        <f t="shared" si="2"/>
        <v>226.50995965708523</v>
      </c>
      <c r="S10" s="169"/>
      <c r="T10" s="51">
        <v>3.026587047946434E-2</v>
      </c>
      <c r="U10" s="51">
        <v>1.661993464210702E-2</v>
      </c>
      <c r="V10" s="51">
        <v>0.12775605259932316</v>
      </c>
      <c r="W10" s="51">
        <v>0.45386105319140829</v>
      </c>
      <c r="X10" s="51">
        <v>0.36476601555764382</v>
      </c>
      <c r="Y10" s="51">
        <v>6.731073530053343E-3</v>
      </c>
      <c r="Z10" s="25">
        <f t="shared" si="3"/>
        <v>0.44559428967459763</v>
      </c>
      <c r="AA10" s="51">
        <v>0</v>
      </c>
      <c r="AB10" s="51">
        <v>6.0110971532445728E-4</v>
      </c>
      <c r="AC10" s="51">
        <v>0.99939889028467555</v>
      </c>
      <c r="AD10" s="28">
        <f t="shared" si="4"/>
        <v>0.55440571032540242</v>
      </c>
    </row>
    <row r="11" spans="1:30" s="20" customFormat="1" ht="20.100000000000001" customHeight="1" x14ac:dyDescent="0.25">
      <c r="A11" s="19"/>
      <c r="B11" s="46">
        <v>97</v>
      </c>
      <c r="C11" s="61">
        <v>1</v>
      </c>
      <c r="D11" s="45" t="s">
        <v>107</v>
      </c>
      <c r="E11" s="29">
        <v>321887</v>
      </c>
      <c r="F11" s="29">
        <v>52574</v>
      </c>
      <c r="G11" s="29">
        <v>1719</v>
      </c>
      <c r="H11" s="29">
        <v>1206543</v>
      </c>
      <c r="I11" s="29">
        <v>1207259</v>
      </c>
      <c r="J11" s="169"/>
      <c r="K11" s="62">
        <v>379400.79</v>
      </c>
      <c r="L11" s="27">
        <f t="shared" si="0"/>
        <v>314.26627591925177</v>
      </c>
      <c r="M11" s="169"/>
      <c r="N11" s="62">
        <v>258042.52</v>
      </c>
      <c r="O11" s="27">
        <f t="shared" si="1"/>
        <v>213.74246951151326</v>
      </c>
      <c r="P11" s="169"/>
      <c r="Q11" s="62">
        <v>121358.27</v>
      </c>
      <c r="R11" s="27">
        <f t="shared" si="2"/>
        <v>100.52380640773852</v>
      </c>
      <c r="S11" s="169">
        <v>4</v>
      </c>
      <c r="T11" s="51">
        <v>2.5763389692520445E-2</v>
      </c>
      <c r="U11" s="51">
        <v>0</v>
      </c>
      <c r="V11" s="51">
        <v>6.0863186423694829E-2</v>
      </c>
      <c r="W11" s="51">
        <v>0.43485561991876381</v>
      </c>
      <c r="X11" s="51">
        <v>0.47342476736004596</v>
      </c>
      <c r="Y11" s="51">
        <v>5.0930366049750254E-3</v>
      </c>
      <c r="Z11" s="25">
        <f t="shared" si="3"/>
        <v>0.6801317414231004</v>
      </c>
      <c r="AA11" s="51">
        <v>0.49306882835426052</v>
      </c>
      <c r="AB11" s="51">
        <v>3.3495863116703953E-4</v>
      </c>
      <c r="AC11" s="51">
        <v>0.50659621301457247</v>
      </c>
      <c r="AD11" s="28">
        <f t="shared" si="4"/>
        <v>0.31986825857689966</v>
      </c>
    </row>
    <row r="12" spans="1:30" s="20" customFormat="1" ht="20.100000000000001" customHeight="1" x14ac:dyDescent="0.25">
      <c r="A12" s="19"/>
      <c r="B12" s="46">
        <v>172</v>
      </c>
      <c r="C12" s="61">
        <v>1</v>
      </c>
      <c r="D12" s="45" t="s">
        <v>54</v>
      </c>
      <c r="E12" s="29">
        <v>173557</v>
      </c>
      <c r="F12" s="29">
        <v>50572</v>
      </c>
      <c r="G12" s="29">
        <v>0</v>
      </c>
      <c r="H12" s="29">
        <v>548777</v>
      </c>
      <c r="I12" s="29">
        <v>548777</v>
      </c>
      <c r="J12" s="169"/>
      <c r="K12" s="62">
        <v>227723.45</v>
      </c>
      <c r="L12" s="27">
        <f t="shared" si="0"/>
        <v>414.9653684465639</v>
      </c>
      <c r="M12" s="169"/>
      <c r="N12" s="62">
        <v>100673.48</v>
      </c>
      <c r="O12" s="27">
        <f t="shared" si="1"/>
        <v>183.45061837504122</v>
      </c>
      <c r="P12" s="169"/>
      <c r="Q12" s="62">
        <v>127049.97</v>
      </c>
      <c r="R12" s="27">
        <f t="shared" si="2"/>
        <v>231.51475007152268</v>
      </c>
      <c r="S12" s="169">
        <v>1</v>
      </c>
      <c r="T12" s="51">
        <v>3.0035318139394807E-2</v>
      </c>
      <c r="U12" s="51">
        <v>1.0708877849459461E-3</v>
      </c>
      <c r="V12" s="51">
        <v>8.9162707000890407E-2</v>
      </c>
      <c r="W12" s="51">
        <v>0.43570521253462186</v>
      </c>
      <c r="X12" s="51">
        <v>0.43617892219480248</v>
      </c>
      <c r="Y12" s="51">
        <v>7.8469523453445732E-3</v>
      </c>
      <c r="Z12" s="25">
        <f t="shared" si="3"/>
        <v>0.44208657474669383</v>
      </c>
      <c r="AA12" s="51">
        <v>0</v>
      </c>
      <c r="AB12" s="51">
        <v>2.4541524881902766E-3</v>
      </c>
      <c r="AC12" s="51">
        <v>0.99754584751180975</v>
      </c>
      <c r="AD12" s="28">
        <f t="shared" si="4"/>
        <v>0.55791342525330612</v>
      </c>
    </row>
    <row r="13" spans="1:30" s="20" customFormat="1" ht="20.100000000000001" customHeight="1" x14ac:dyDescent="0.25">
      <c r="A13" s="19"/>
      <c r="B13" s="46">
        <v>270</v>
      </c>
      <c r="C13" s="61">
        <v>1</v>
      </c>
      <c r="D13" s="45" t="s">
        <v>79</v>
      </c>
      <c r="E13" s="29">
        <v>338568</v>
      </c>
      <c r="F13" s="29">
        <v>100758</v>
      </c>
      <c r="G13" s="29">
        <v>0</v>
      </c>
      <c r="H13" s="29">
        <v>1421000</v>
      </c>
      <c r="I13" s="29">
        <v>1421000</v>
      </c>
      <c r="J13" s="169"/>
      <c r="K13" s="62">
        <v>511995.41</v>
      </c>
      <c r="L13" s="27">
        <f t="shared" si="0"/>
        <v>360.30641097818437</v>
      </c>
      <c r="M13" s="169"/>
      <c r="N13" s="62">
        <v>248696.71</v>
      </c>
      <c r="O13" s="27">
        <f t="shared" si="1"/>
        <v>175.01527797325826</v>
      </c>
      <c r="P13" s="169"/>
      <c r="Q13" s="62">
        <v>263298.7</v>
      </c>
      <c r="R13" s="27">
        <f t="shared" si="2"/>
        <v>185.29113300492611</v>
      </c>
      <c r="S13" s="169"/>
      <c r="T13" s="51">
        <v>3.1482965737664965E-2</v>
      </c>
      <c r="U13" s="51">
        <v>4.2335903840464966E-3</v>
      </c>
      <c r="V13" s="51">
        <v>6.7448540030947732E-2</v>
      </c>
      <c r="W13" s="51">
        <v>0.46148881503096684</v>
      </c>
      <c r="X13" s="51">
        <v>0.43004485262390485</v>
      </c>
      <c r="Y13" s="51">
        <v>5.3012361924691326E-3</v>
      </c>
      <c r="Z13" s="25">
        <f t="shared" si="3"/>
        <v>0.48574011630299579</v>
      </c>
      <c r="AA13" s="51">
        <v>0</v>
      </c>
      <c r="AB13" s="51">
        <v>1.4123123281656917E-3</v>
      </c>
      <c r="AC13" s="51">
        <v>0.99858768767183437</v>
      </c>
      <c r="AD13" s="28">
        <f t="shared" si="4"/>
        <v>0.51425988369700426</v>
      </c>
    </row>
    <row r="14" spans="1:30" s="74" customFormat="1" x14ac:dyDescent="0.25">
      <c r="A14" s="72"/>
      <c r="B14" s="76"/>
      <c r="C14" s="77"/>
      <c r="D14" s="92" t="s">
        <v>122</v>
      </c>
      <c r="E14" s="93">
        <f>SUM(E8:E13)</f>
        <v>1589603</v>
      </c>
      <c r="F14" s="93">
        <f t="shared" ref="F14:K14" si="5">SUM(F8:F13)</f>
        <v>963998</v>
      </c>
      <c r="G14" s="93">
        <f t="shared" si="5"/>
        <v>1719</v>
      </c>
      <c r="H14" s="93">
        <f t="shared" si="5"/>
        <v>6890095</v>
      </c>
      <c r="I14" s="93">
        <f t="shared" si="5"/>
        <v>6890811</v>
      </c>
      <c r="J14" s="93"/>
      <c r="K14" s="93">
        <f t="shared" si="5"/>
        <v>2270889.66</v>
      </c>
      <c r="L14" s="94">
        <f t="shared" ref="L14" si="6">K14*1000/I14</f>
        <v>329.55332253344346</v>
      </c>
      <c r="M14" s="88"/>
      <c r="N14" s="95">
        <f>SUM(N8:N13)</f>
        <v>1198857.17</v>
      </c>
      <c r="O14" s="96">
        <f t="shared" ref="O14" si="7">N14*1000/I14</f>
        <v>173.97911073166858</v>
      </c>
      <c r="P14" s="97"/>
      <c r="Q14" s="95">
        <f>SUM(Q8:Q13)</f>
        <v>1072032.49</v>
      </c>
      <c r="R14" s="94">
        <f t="shared" ref="R14" si="8">Q14*1000/I14</f>
        <v>155.57421180177485</v>
      </c>
      <c r="S14" s="98"/>
      <c r="T14" s="99"/>
      <c r="U14" s="82"/>
      <c r="V14" s="82"/>
      <c r="W14" s="296" t="s">
        <v>130</v>
      </c>
      <c r="X14" s="297"/>
      <c r="Y14" s="298"/>
      <c r="Z14" s="75">
        <f t="shared" ref="Z14" si="9">N14/K14</f>
        <v>0.52792400754513091</v>
      </c>
      <c r="AA14" s="82"/>
      <c r="AB14" s="82"/>
      <c r="AC14" s="82"/>
      <c r="AD14" s="83">
        <f t="shared" ref="AD14" si="10">Q14/K14</f>
        <v>0.47207599245486898</v>
      </c>
    </row>
    <row r="15" spans="1:30" s="74" customFormat="1" x14ac:dyDescent="0.25">
      <c r="A15" s="72"/>
      <c r="B15" s="76"/>
      <c r="C15" s="77"/>
      <c r="D15" s="78"/>
      <c r="E15" s="79"/>
      <c r="F15" s="79"/>
      <c r="G15" s="79"/>
      <c r="H15" s="79"/>
      <c r="I15" s="79"/>
      <c r="J15" s="88"/>
      <c r="K15" s="100"/>
      <c r="L15" s="101"/>
      <c r="M15" s="88"/>
      <c r="N15" s="100"/>
      <c r="O15" s="80"/>
      <c r="P15" s="84"/>
      <c r="Q15" s="100"/>
      <c r="R15" s="101"/>
      <c r="S15" s="81"/>
      <c r="T15" s="82"/>
      <c r="U15" s="82"/>
      <c r="V15" s="82"/>
      <c r="W15" s="82"/>
      <c r="X15" s="82"/>
      <c r="Y15" s="82"/>
      <c r="Z15" s="75"/>
      <c r="AA15" s="82"/>
      <c r="AB15" s="82"/>
      <c r="AC15" s="82"/>
      <c r="AD15" s="83"/>
    </row>
    <row r="16" spans="1:30" s="74" customFormat="1" ht="18" thickBot="1" x14ac:dyDescent="0.3">
      <c r="A16" s="72"/>
      <c r="B16" s="76"/>
      <c r="C16" s="77"/>
      <c r="D16" s="102"/>
      <c r="E16" s="103"/>
      <c r="F16" s="103"/>
      <c r="G16" s="103"/>
      <c r="H16" s="103"/>
      <c r="I16" s="103"/>
      <c r="J16" s="104"/>
      <c r="K16" s="105"/>
      <c r="L16" s="106"/>
      <c r="M16" s="104"/>
      <c r="N16" s="105"/>
      <c r="O16" s="107"/>
      <c r="P16" s="108"/>
      <c r="Q16" s="105"/>
      <c r="R16" s="106"/>
      <c r="S16" s="109"/>
      <c r="T16" s="110"/>
      <c r="U16" s="110"/>
      <c r="V16" s="110"/>
      <c r="W16" s="110"/>
      <c r="X16" s="110"/>
      <c r="Y16" s="110"/>
      <c r="Z16" s="111"/>
      <c r="AA16" s="110"/>
      <c r="AB16" s="110"/>
      <c r="AC16" s="110"/>
      <c r="AD16" s="112"/>
    </row>
    <row r="17" spans="1:30" s="74" customFormat="1" ht="17.25" customHeight="1" thickBot="1" x14ac:dyDescent="0.3">
      <c r="A17" s="72"/>
      <c r="B17" s="76"/>
      <c r="C17" s="113"/>
      <c r="D17" s="299" t="s">
        <v>123</v>
      </c>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1"/>
    </row>
    <row r="18" spans="1:30" s="20" customFormat="1" ht="20.100000000000001" customHeight="1" x14ac:dyDescent="0.25">
      <c r="A18" s="19"/>
      <c r="B18" s="46">
        <v>6</v>
      </c>
      <c r="C18" s="61">
        <v>2</v>
      </c>
      <c r="D18" s="45" t="s">
        <v>43</v>
      </c>
      <c r="E18" s="29">
        <v>202818</v>
      </c>
      <c r="F18" s="29">
        <v>24702</v>
      </c>
      <c r="G18" s="29">
        <v>0</v>
      </c>
      <c r="H18" s="29">
        <v>668745</v>
      </c>
      <c r="I18" s="29">
        <v>668745</v>
      </c>
      <c r="J18" s="169"/>
      <c r="K18" s="62">
        <v>251431.31</v>
      </c>
      <c r="L18" s="27">
        <f t="shared" ref="L18:L23" si="11">K18*1000/I18</f>
        <v>375.97486336346441</v>
      </c>
      <c r="M18" s="169"/>
      <c r="N18" s="62">
        <v>162557.16</v>
      </c>
      <c r="O18" s="27">
        <f t="shared" ref="O18:O23" si="12">N18*1000/I18</f>
        <v>243.07794450799634</v>
      </c>
      <c r="P18" s="169"/>
      <c r="Q18" s="62">
        <v>88874.15</v>
      </c>
      <c r="R18" s="27">
        <f t="shared" ref="R18:R23" si="13">Q18*1000/I18</f>
        <v>132.89691885546807</v>
      </c>
      <c r="S18" s="169"/>
      <c r="T18" s="51">
        <v>2.2667595816757626E-2</v>
      </c>
      <c r="U18" s="51">
        <v>3.691009365567164E-2</v>
      </c>
      <c r="V18" s="51">
        <v>8.1092952165256818E-2</v>
      </c>
      <c r="W18" s="51">
        <v>0.52848850213672527</v>
      </c>
      <c r="X18" s="51">
        <v>0.32285597263141164</v>
      </c>
      <c r="Y18" s="51">
        <v>7.9848835941769645E-3</v>
      </c>
      <c r="Z18" s="25">
        <f t="shared" ref="Z18:Z23" si="14">N18/K18</f>
        <v>0.64652711708816224</v>
      </c>
      <c r="AA18" s="51">
        <v>0.62928118018568957</v>
      </c>
      <c r="AB18" s="51">
        <v>0</v>
      </c>
      <c r="AC18" s="51">
        <v>0.37071881981431049</v>
      </c>
      <c r="AD18" s="28">
        <f t="shared" ref="AD18:AD23" si="15">Q18/K18</f>
        <v>0.35347288291183782</v>
      </c>
    </row>
    <row r="19" spans="1:30" s="20" customFormat="1" ht="20.100000000000001" customHeight="1" x14ac:dyDescent="0.25">
      <c r="A19" s="19"/>
      <c r="B19" s="46">
        <v>18</v>
      </c>
      <c r="C19" s="61">
        <v>2</v>
      </c>
      <c r="D19" s="45" t="s">
        <v>46</v>
      </c>
      <c r="E19" s="29">
        <v>139488</v>
      </c>
      <c r="F19" s="29">
        <v>28699</v>
      </c>
      <c r="G19" s="29">
        <v>0</v>
      </c>
      <c r="H19" s="29">
        <v>398718</v>
      </c>
      <c r="I19" s="29">
        <v>398718</v>
      </c>
      <c r="J19" s="169"/>
      <c r="K19" s="62">
        <v>161051.23000000001</v>
      </c>
      <c r="L19" s="27">
        <f t="shared" si="11"/>
        <v>403.92264708390394</v>
      </c>
      <c r="M19" s="169"/>
      <c r="N19" s="62">
        <v>54737.31</v>
      </c>
      <c r="O19" s="27">
        <f t="shared" si="12"/>
        <v>137.28326787353467</v>
      </c>
      <c r="P19" s="169"/>
      <c r="Q19" s="62">
        <v>106313.92</v>
      </c>
      <c r="R19" s="27">
        <f t="shared" si="13"/>
        <v>266.63937921036921</v>
      </c>
      <c r="S19" s="169"/>
      <c r="T19" s="51">
        <v>4.0136060760019084E-2</v>
      </c>
      <c r="U19" s="51">
        <v>0</v>
      </c>
      <c r="V19" s="51">
        <v>9.6002160135381154E-2</v>
      </c>
      <c r="W19" s="51">
        <v>0.50248212782104207</v>
      </c>
      <c r="X19" s="51">
        <v>0.34892105585751293</v>
      </c>
      <c r="Y19" s="51">
        <v>1.2458595426044869E-2</v>
      </c>
      <c r="Z19" s="25">
        <f t="shared" si="14"/>
        <v>0.33987514407682573</v>
      </c>
      <c r="AA19" s="51">
        <v>0</v>
      </c>
      <c r="AB19" s="51">
        <v>1.6037410717241921E-4</v>
      </c>
      <c r="AC19" s="51">
        <v>0.9998396258928276</v>
      </c>
      <c r="AD19" s="28">
        <f t="shared" si="15"/>
        <v>0.66012485592317416</v>
      </c>
    </row>
    <row r="20" spans="1:30" s="20" customFormat="1" ht="20.100000000000001" customHeight="1" x14ac:dyDescent="0.25">
      <c r="A20" s="19"/>
      <c r="B20" s="46">
        <v>53</v>
      </c>
      <c r="C20" s="61">
        <v>2</v>
      </c>
      <c r="D20" s="45" t="s">
        <v>104</v>
      </c>
      <c r="E20" s="29">
        <v>148153</v>
      </c>
      <c r="F20" s="29">
        <v>65077</v>
      </c>
      <c r="G20" s="29">
        <v>0</v>
      </c>
      <c r="H20" s="29">
        <v>594100</v>
      </c>
      <c r="I20" s="29">
        <v>594100</v>
      </c>
      <c r="J20" s="169"/>
      <c r="K20" s="62">
        <v>195253.8</v>
      </c>
      <c r="L20" s="27">
        <f t="shared" si="11"/>
        <v>328.65477192391853</v>
      </c>
      <c r="M20" s="169"/>
      <c r="N20" s="62">
        <v>109678.89</v>
      </c>
      <c r="O20" s="27">
        <f t="shared" si="12"/>
        <v>184.61351624305672</v>
      </c>
      <c r="P20" s="169"/>
      <c r="Q20" s="62">
        <v>85574.91</v>
      </c>
      <c r="R20" s="27">
        <f t="shared" si="13"/>
        <v>144.04125568086181</v>
      </c>
      <c r="S20" s="169">
        <v>1</v>
      </c>
      <c r="T20" s="51">
        <v>2.9846126269148055E-2</v>
      </c>
      <c r="U20" s="51">
        <v>0</v>
      </c>
      <c r="V20" s="51">
        <v>0.1141392842323623</v>
      </c>
      <c r="W20" s="51">
        <v>0.37938266880709676</v>
      </c>
      <c r="X20" s="51">
        <v>0.47065438025494238</v>
      </c>
      <c r="Y20" s="51">
        <v>5.9775404364504417E-3</v>
      </c>
      <c r="Z20" s="25">
        <f t="shared" si="14"/>
        <v>0.56172473980019855</v>
      </c>
      <c r="AA20" s="51">
        <v>0</v>
      </c>
      <c r="AB20" s="51">
        <v>1.1477663254334711E-3</v>
      </c>
      <c r="AC20" s="51">
        <v>0.99885223367456655</v>
      </c>
      <c r="AD20" s="28">
        <f t="shared" si="15"/>
        <v>0.43827526019980151</v>
      </c>
    </row>
    <row r="21" spans="1:30" s="20" customFormat="1" ht="20.100000000000001" customHeight="1" x14ac:dyDescent="0.25">
      <c r="A21" s="19"/>
      <c r="B21" s="46">
        <v>335</v>
      </c>
      <c r="C21" s="61">
        <v>2</v>
      </c>
      <c r="D21" s="45" t="s">
        <v>88</v>
      </c>
      <c r="E21" s="29">
        <v>139214</v>
      </c>
      <c r="F21" s="29">
        <v>6124</v>
      </c>
      <c r="G21" s="29">
        <v>9049</v>
      </c>
      <c r="H21" s="29">
        <v>319743</v>
      </c>
      <c r="I21" s="29">
        <v>323512</v>
      </c>
      <c r="J21" s="169"/>
      <c r="K21" s="62">
        <v>154076.76837558014</v>
      </c>
      <c r="L21" s="27">
        <f t="shared" si="11"/>
        <v>476.26291567416393</v>
      </c>
      <c r="M21" s="169"/>
      <c r="N21" s="62">
        <v>91873.202700464113</v>
      </c>
      <c r="O21" s="27">
        <f t="shared" si="12"/>
        <v>283.98700110185746</v>
      </c>
      <c r="P21" s="169">
        <v>6</v>
      </c>
      <c r="Q21" s="62">
        <v>62203.565675116028</v>
      </c>
      <c r="R21" s="27">
        <f t="shared" si="13"/>
        <v>192.2759145723065</v>
      </c>
      <c r="S21" s="169"/>
      <c r="T21" s="51">
        <v>1.9176211868263304E-2</v>
      </c>
      <c r="U21" s="51">
        <v>9.2235817963459232E-4</v>
      </c>
      <c r="V21" s="51">
        <v>5.4115017805674959E-2</v>
      </c>
      <c r="W21" s="51">
        <v>0.61347662913442114</v>
      </c>
      <c r="X21" s="51">
        <v>0.3054083146690853</v>
      </c>
      <c r="Y21" s="51">
        <v>6.9014683429208124E-3</v>
      </c>
      <c r="Z21" s="25">
        <f t="shared" si="14"/>
        <v>0.59628199415834349</v>
      </c>
      <c r="AA21" s="51">
        <v>0.25270432376979135</v>
      </c>
      <c r="AB21" s="51">
        <v>1.1566861034267518E-3</v>
      </c>
      <c r="AC21" s="51">
        <v>0.74613899012678198</v>
      </c>
      <c r="AD21" s="28">
        <f t="shared" si="15"/>
        <v>0.40371800584165657</v>
      </c>
    </row>
    <row r="22" spans="1:30" s="20" customFormat="1" ht="20.100000000000001" customHeight="1" x14ac:dyDescent="0.25">
      <c r="A22" s="19"/>
      <c r="B22" s="46">
        <v>357</v>
      </c>
      <c r="C22" s="61">
        <v>2</v>
      </c>
      <c r="D22" s="45" t="s">
        <v>69</v>
      </c>
      <c r="E22" s="29">
        <v>167298</v>
      </c>
      <c r="F22" s="29">
        <v>31693</v>
      </c>
      <c r="G22" s="29">
        <v>0</v>
      </c>
      <c r="H22" s="29">
        <v>458986</v>
      </c>
      <c r="I22" s="29">
        <v>458986</v>
      </c>
      <c r="J22" s="169"/>
      <c r="K22" s="62">
        <v>201273.28</v>
      </c>
      <c r="L22" s="27">
        <f t="shared" si="11"/>
        <v>438.51725324955447</v>
      </c>
      <c r="M22" s="169"/>
      <c r="N22" s="62">
        <v>113720.4</v>
      </c>
      <c r="O22" s="27">
        <f t="shared" si="12"/>
        <v>247.76441982979873</v>
      </c>
      <c r="P22" s="169"/>
      <c r="Q22" s="62">
        <v>87552.87999999999</v>
      </c>
      <c r="R22" s="27">
        <f t="shared" si="13"/>
        <v>190.75283341975569</v>
      </c>
      <c r="S22" s="169">
        <v>1</v>
      </c>
      <c r="T22" s="51">
        <v>2.2238841931614736E-2</v>
      </c>
      <c r="U22" s="51">
        <v>1.3336481405271175E-2</v>
      </c>
      <c r="V22" s="51">
        <v>9.3452801784024681E-2</v>
      </c>
      <c r="W22" s="51">
        <v>0.45479940274568154</v>
      </c>
      <c r="X22" s="51">
        <v>0.4078541756800011</v>
      </c>
      <c r="Y22" s="51">
        <v>8.3182964534067767E-3</v>
      </c>
      <c r="Z22" s="25">
        <f t="shared" si="14"/>
        <v>0.56500495247059124</v>
      </c>
      <c r="AA22" s="51">
        <v>0</v>
      </c>
      <c r="AB22" s="51">
        <v>1.3805371108294784E-3</v>
      </c>
      <c r="AC22" s="51">
        <v>0.99861946288917058</v>
      </c>
      <c r="AD22" s="28">
        <f t="shared" si="15"/>
        <v>0.43499504752940871</v>
      </c>
    </row>
    <row r="23" spans="1:30" s="20" customFormat="1" ht="20.100000000000001" customHeight="1" x14ac:dyDescent="0.25">
      <c r="A23" s="19"/>
      <c r="B23" s="46">
        <v>441</v>
      </c>
      <c r="C23" s="61">
        <v>2</v>
      </c>
      <c r="D23" s="45" t="s">
        <v>78</v>
      </c>
      <c r="E23" s="29">
        <v>288815</v>
      </c>
      <c r="F23" s="29">
        <v>119871</v>
      </c>
      <c r="G23" s="29">
        <v>26</v>
      </c>
      <c r="H23" s="29">
        <v>979173</v>
      </c>
      <c r="I23" s="29">
        <v>979184</v>
      </c>
      <c r="J23" s="169"/>
      <c r="K23" s="62">
        <v>354217.49</v>
      </c>
      <c r="L23" s="27">
        <f t="shared" si="11"/>
        <v>361.74762863772281</v>
      </c>
      <c r="M23" s="169"/>
      <c r="N23" s="62">
        <v>146821.44</v>
      </c>
      <c r="O23" s="27">
        <f t="shared" si="12"/>
        <v>149.94264612166864</v>
      </c>
      <c r="P23" s="169"/>
      <c r="Q23" s="62">
        <v>207396.05000000002</v>
      </c>
      <c r="R23" s="27">
        <f t="shared" si="13"/>
        <v>211.80498251605422</v>
      </c>
      <c r="S23" s="169"/>
      <c r="T23" s="51">
        <v>3.6746949219405557E-2</v>
      </c>
      <c r="U23" s="51">
        <v>0</v>
      </c>
      <c r="V23" s="51">
        <v>5.5573150624322984E-2</v>
      </c>
      <c r="W23" s="51">
        <v>0.45900966507343888</v>
      </c>
      <c r="X23" s="51">
        <v>0.44551708524313616</v>
      </c>
      <c r="Y23" s="51">
        <v>3.1531498396964366E-3</v>
      </c>
      <c r="Z23" s="25">
        <f t="shared" si="14"/>
        <v>0.41449517357259802</v>
      </c>
      <c r="AA23" s="51">
        <v>0</v>
      </c>
      <c r="AB23" s="51">
        <v>7.8309109551507846E-4</v>
      </c>
      <c r="AC23" s="51">
        <v>0.99921690890448489</v>
      </c>
      <c r="AD23" s="28">
        <f t="shared" si="15"/>
        <v>0.58550482642740209</v>
      </c>
    </row>
    <row r="24" spans="1:30" s="74" customFormat="1" x14ac:dyDescent="0.25">
      <c r="A24" s="72"/>
      <c r="B24" s="76"/>
      <c r="C24" s="77"/>
      <c r="D24" s="92" t="s">
        <v>122</v>
      </c>
      <c r="E24" s="93">
        <f>SUM(E18:E23)</f>
        <v>1085786</v>
      </c>
      <c r="F24" s="93">
        <f>SUM(F18:F23)</f>
        <v>276166</v>
      </c>
      <c r="G24" s="93">
        <f t="shared" ref="G24:K24" si="16">SUM(G18:G23)</f>
        <v>9075</v>
      </c>
      <c r="H24" s="93">
        <f t="shared" si="16"/>
        <v>3419465</v>
      </c>
      <c r="I24" s="93">
        <f t="shared" si="16"/>
        <v>3423245</v>
      </c>
      <c r="J24" s="93"/>
      <c r="K24" s="93">
        <f t="shared" si="16"/>
        <v>1317303.8783755803</v>
      </c>
      <c r="L24" s="94">
        <f t="shared" ref="L24" si="17">K24*1000/I24</f>
        <v>384.81145181708592</v>
      </c>
      <c r="M24" s="86"/>
      <c r="N24" s="95">
        <f>SUM(N18:N23)</f>
        <v>679388.40270046401</v>
      </c>
      <c r="O24" s="96">
        <f>N24*1000/H24</f>
        <v>198.68266021160153</v>
      </c>
      <c r="P24" s="84"/>
      <c r="Q24" s="95">
        <f>SUM(Q18:Q23)</f>
        <v>637915.47567511606</v>
      </c>
      <c r="R24" s="94">
        <f t="shared" ref="R24" si="18">Q24*1000/I24</f>
        <v>186.34818006748452</v>
      </c>
      <c r="S24" s="85"/>
      <c r="T24" s="82"/>
      <c r="U24" s="82"/>
      <c r="V24" s="82"/>
      <c r="W24" s="296" t="s">
        <v>130</v>
      </c>
      <c r="X24" s="297"/>
      <c r="Y24" s="298"/>
      <c r="Z24" s="75">
        <f t="shared" ref="Z24" si="19">N24/K24</f>
        <v>0.51574159451974344</v>
      </c>
      <c r="AA24" s="82"/>
      <c r="AB24" s="82"/>
      <c r="AC24" s="82"/>
      <c r="AD24" s="83">
        <f t="shared" ref="AD24" si="20">Q24/K24</f>
        <v>0.48425840548025634</v>
      </c>
    </row>
    <row r="25" spans="1:30" s="74" customFormat="1" x14ac:dyDescent="0.25">
      <c r="A25" s="72"/>
      <c r="B25" s="76"/>
      <c r="C25" s="77"/>
      <c r="D25" s="78"/>
      <c r="E25" s="79"/>
      <c r="F25" s="79"/>
      <c r="G25" s="79"/>
      <c r="H25" s="79"/>
      <c r="I25" s="79"/>
      <c r="J25" s="88"/>
      <c r="K25" s="100"/>
      <c r="L25" s="101"/>
      <c r="M25" s="86"/>
      <c r="N25" s="100"/>
      <c r="O25" s="80"/>
      <c r="P25" s="84"/>
      <c r="Q25" s="100"/>
      <c r="R25" s="101"/>
      <c r="S25" s="85"/>
      <c r="T25" s="82"/>
      <c r="U25" s="82"/>
      <c r="V25" s="82"/>
      <c r="W25" s="82"/>
      <c r="X25" s="82"/>
      <c r="Y25" s="82"/>
      <c r="Z25" s="75"/>
      <c r="AA25" s="82"/>
      <c r="AB25" s="82"/>
      <c r="AC25" s="82"/>
      <c r="AD25" s="83"/>
    </row>
    <row r="26" spans="1:30" s="74" customFormat="1" ht="18" thickBot="1" x14ac:dyDescent="0.3">
      <c r="A26" s="72"/>
      <c r="B26" s="76"/>
      <c r="C26" s="77"/>
      <c r="D26" s="102"/>
      <c r="E26" s="103"/>
      <c r="F26" s="103"/>
      <c r="G26" s="103"/>
      <c r="H26" s="103"/>
      <c r="I26" s="103"/>
      <c r="J26" s="104"/>
      <c r="K26" s="105"/>
      <c r="L26" s="106"/>
      <c r="M26" s="114"/>
      <c r="N26" s="105"/>
      <c r="O26" s="107"/>
      <c r="P26" s="108"/>
      <c r="Q26" s="105"/>
      <c r="R26" s="106"/>
      <c r="S26" s="115"/>
      <c r="T26" s="110"/>
      <c r="U26" s="110"/>
      <c r="V26" s="110"/>
      <c r="W26" s="110"/>
      <c r="X26" s="110"/>
      <c r="Y26" s="110"/>
      <c r="Z26" s="111"/>
      <c r="AA26" s="110"/>
      <c r="AB26" s="110"/>
      <c r="AC26" s="110"/>
      <c r="AD26" s="112"/>
    </row>
    <row r="27" spans="1:30" s="74" customFormat="1" ht="17.25" customHeight="1" thickBot="1" x14ac:dyDescent="0.3">
      <c r="A27" s="72"/>
      <c r="B27" s="76"/>
      <c r="C27" s="113"/>
      <c r="D27" s="306" t="s">
        <v>127</v>
      </c>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8"/>
    </row>
    <row r="28" spans="1:30" s="20" customFormat="1" ht="20.100000000000001" customHeight="1" x14ac:dyDescent="0.25">
      <c r="A28" s="19"/>
      <c r="B28" s="46">
        <v>14</v>
      </c>
      <c r="C28" s="61">
        <v>3</v>
      </c>
      <c r="D28" s="45" t="s">
        <v>27</v>
      </c>
      <c r="E28" s="29">
        <v>40640</v>
      </c>
      <c r="F28" s="29">
        <v>13124</v>
      </c>
      <c r="G28" s="29">
        <v>0</v>
      </c>
      <c r="H28" s="29">
        <v>147000</v>
      </c>
      <c r="I28" s="29">
        <v>147000</v>
      </c>
      <c r="J28" s="169"/>
      <c r="K28" s="62">
        <v>57122.28</v>
      </c>
      <c r="L28" s="27">
        <f t="shared" ref="L28:L34" si="21">K28*1000/I28</f>
        <v>388.58693877551019</v>
      </c>
      <c r="M28" s="169"/>
      <c r="N28" s="62">
        <v>29775.279999999999</v>
      </c>
      <c r="O28" s="27">
        <f t="shared" ref="O28:O34" si="22">N28*1000/I28</f>
        <v>202.55292517006802</v>
      </c>
      <c r="P28" s="169"/>
      <c r="Q28" s="62">
        <v>27347</v>
      </c>
      <c r="R28" s="27">
        <f t="shared" ref="R28:R34" si="23">Q28*1000/I28</f>
        <v>186.03401360544217</v>
      </c>
      <c r="S28" s="169"/>
      <c r="T28" s="51">
        <v>2.7202766858951455E-2</v>
      </c>
      <c r="U28" s="51">
        <v>0</v>
      </c>
      <c r="V28" s="51">
        <v>0.12734019629706253</v>
      </c>
      <c r="W28" s="51">
        <v>0.50143373966592419</v>
      </c>
      <c r="X28" s="51">
        <v>0.33916624797483014</v>
      </c>
      <c r="Y28" s="51">
        <v>4.8570492032316741E-3</v>
      </c>
      <c r="Z28" s="25">
        <f t="shared" ref="Z28:Z34" si="24">N28/K28</f>
        <v>0.52125510396293706</v>
      </c>
      <c r="AA28" s="51">
        <v>0</v>
      </c>
      <c r="AB28" s="51">
        <v>2.5253227045014077E-3</v>
      </c>
      <c r="AC28" s="51">
        <v>0.99747467729549855</v>
      </c>
      <c r="AD28" s="28">
        <f t="shared" ref="AD28:AD34" si="25">Q28/K28</f>
        <v>0.47874489603706294</v>
      </c>
    </row>
    <row r="29" spans="1:30" s="20" customFormat="1" ht="20.100000000000001" customHeight="1" x14ac:dyDescent="0.25">
      <c r="A29" s="19"/>
      <c r="B29" s="46">
        <v>36</v>
      </c>
      <c r="C29" s="61">
        <v>3</v>
      </c>
      <c r="D29" s="45" t="s">
        <v>52</v>
      </c>
      <c r="E29" s="29">
        <v>30403</v>
      </c>
      <c r="F29" s="29">
        <v>26409</v>
      </c>
      <c r="G29" s="29">
        <v>0</v>
      </c>
      <c r="H29" s="29">
        <v>131000</v>
      </c>
      <c r="I29" s="29">
        <v>131000</v>
      </c>
      <c r="J29" s="169"/>
      <c r="K29" s="62">
        <v>58169.727051212569</v>
      </c>
      <c r="L29" s="27">
        <f t="shared" si="21"/>
        <v>444.04371794818758</v>
      </c>
      <c r="M29" s="169"/>
      <c r="N29" s="62">
        <v>33541.424493530685</v>
      </c>
      <c r="O29" s="27">
        <f t="shared" si="22"/>
        <v>256.04140834756248</v>
      </c>
      <c r="P29" s="169">
        <v>5</v>
      </c>
      <c r="Q29" s="62">
        <v>24628.302557681887</v>
      </c>
      <c r="R29" s="27">
        <f t="shared" si="23"/>
        <v>188.0023096006251</v>
      </c>
      <c r="S29" s="169"/>
      <c r="T29" s="51">
        <v>2.1519956617800158E-2</v>
      </c>
      <c r="U29" s="51">
        <v>2.9813879854532575E-5</v>
      </c>
      <c r="V29" s="51">
        <v>6.952537154317287E-2</v>
      </c>
      <c r="W29" s="51">
        <v>0.41946519005815186</v>
      </c>
      <c r="X29" s="51">
        <v>0.48206582569709644</v>
      </c>
      <c r="Y29" s="51">
        <v>7.3938422039240784E-3</v>
      </c>
      <c r="Z29" s="25">
        <f t="shared" si="24"/>
        <v>0.57661306308005966</v>
      </c>
      <c r="AA29" s="51">
        <v>0</v>
      </c>
      <c r="AB29" s="51">
        <v>0</v>
      </c>
      <c r="AC29" s="51">
        <v>1</v>
      </c>
      <c r="AD29" s="28">
        <f t="shared" si="25"/>
        <v>0.42338693691994039</v>
      </c>
    </row>
    <row r="30" spans="1:30" s="20" customFormat="1" ht="20.100000000000001" customHeight="1" x14ac:dyDescent="0.25">
      <c r="A30" s="19"/>
      <c r="B30" s="46">
        <v>55</v>
      </c>
      <c r="C30" s="61">
        <v>3</v>
      </c>
      <c r="D30" s="45" t="s">
        <v>86</v>
      </c>
      <c r="E30" s="29">
        <v>26137</v>
      </c>
      <c r="F30" s="29">
        <v>8348</v>
      </c>
      <c r="G30" s="29">
        <v>109</v>
      </c>
      <c r="H30" s="29">
        <v>73368</v>
      </c>
      <c r="I30" s="29">
        <v>73413</v>
      </c>
      <c r="J30" s="169"/>
      <c r="K30" s="62">
        <v>32047.47</v>
      </c>
      <c r="L30" s="27">
        <f t="shared" si="21"/>
        <v>436.53671693024398</v>
      </c>
      <c r="M30" s="169"/>
      <c r="N30" s="62">
        <v>9749</v>
      </c>
      <c r="O30" s="27">
        <f t="shared" si="22"/>
        <v>132.7966436462207</v>
      </c>
      <c r="P30" s="169"/>
      <c r="Q30" s="62">
        <v>22298.47</v>
      </c>
      <c r="R30" s="27">
        <f t="shared" si="23"/>
        <v>303.74007328402325</v>
      </c>
      <c r="S30" s="169"/>
      <c r="T30" s="51">
        <v>4.1466817109447121E-2</v>
      </c>
      <c r="U30" s="51">
        <v>1.4139911785824187E-2</v>
      </c>
      <c r="V30" s="51">
        <v>0.12766745307210997</v>
      </c>
      <c r="W30" s="51">
        <v>0.73716996615037444</v>
      </c>
      <c r="X30" s="51">
        <v>6.749205046671454E-2</v>
      </c>
      <c r="Y30" s="51">
        <v>1.2063801415529797E-2</v>
      </c>
      <c r="Z30" s="25">
        <f t="shared" si="24"/>
        <v>0.30420498092361115</v>
      </c>
      <c r="AA30" s="51">
        <v>0</v>
      </c>
      <c r="AB30" s="51">
        <v>2.3234777991494484E-3</v>
      </c>
      <c r="AC30" s="51">
        <v>0.99767652220085046</v>
      </c>
      <c r="AD30" s="28">
        <f t="shared" si="25"/>
        <v>0.69579501907638885</v>
      </c>
    </row>
    <row r="31" spans="1:30" s="20" customFormat="1" ht="20.100000000000001" customHeight="1" x14ac:dyDescent="0.25">
      <c r="A31" s="19"/>
      <c r="B31" s="46">
        <v>103</v>
      </c>
      <c r="C31" s="61">
        <v>3</v>
      </c>
      <c r="D31" s="45" t="s">
        <v>85</v>
      </c>
      <c r="E31" s="29">
        <v>26649</v>
      </c>
      <c r="F31" s="29">
        <v>8362</v>
      </c>
      <c r="G31" s="29">
        <v>46</v>
      </c>
      <c r="H31" s="29">
        <v>77410</v>
      </c>
      <c r="I31" s="29">
        <v>77429</v>
      </c>
      <c r="J31" s="169"/>
      <c r="K31" s="62">
        <v>27668.99</v>
      </c>
      <c r="L31" s="27">
        <f t="shared" si="21"/>
        <v>357.34660140257529</v>
      </c>
      <c r="M31" s="169"/>
      <c r="N31" s="62">
        <v>10638.86</v>
      </c>
      <c r="O31" s="27">
        <f t="shared" si="22"/>
        <v>137.40149039765461</v>
      </c>
      <c r="P31" s="169"/>
      <c r="Q31" s="62">
        <v>17030.13</v>
      </c>
      <c r="R31" s="27">
        <f t="shared" si="23"/>
        <v>219.94511100492065</v>
      </c>
      <c r="S31" s="169"/>
      <c r="T31" s="51">
        <v>4.0091701554489857E-2</v>
      </c>
      <c r="U31" s="51">
        <v>0</v>
      </c>
      <c r="V31" s="51">
        <v>4.4961584229889287E-2</v>
      </c>
      <c r="W31" s="51">
        <v>0.54103447173851327</v>
      </c>
      <c r="X31" s="51">
        <v>0.37391224247710747</v>
      </c>
      <c r="Y31" s="51">
        <v>0</v>
      </c>
      <c r="Z31" s="25">
        <f t="shared" si="24"/>
        <v>0.38450481929409058</v>
      </c>
      <c r="AA31" s="51">
        <v>0</v>
      </c>
      <c r="AB31" s="51">
        <v>0</v>
      </c>
      <c r="AC31" s="51">
        <v>1</v>
      </c>
      <c r="AD31" s="28">
        <f t="shared" si="25"/>
        <v>0.61549518070590936</v>
      </c>
    </row>
    <row r="32" spans="1:30" s="20" customFormat="1" ht="20.100000000000001" customHeight="1" x14ac:dyDescent="0.25">
      <c r="A32" s="19"/>
      <c r="B32" s="46">
        <v>123</v>
      </c>
      <c r="C32" s="61">
        <v>3</v>
      </c>
      <c r="D32" s="45" t="s">
        <v>101</v>
      </c>
      <c r="E32" s="29">
        <v>37290</v>
      </c>
      <c r="F32" s="29">
        <v>9895</v>
      </c>
      <c r="G32" s="29">
        <v>0</v>
      </c>
      <c r="H32" s="29">
        <v>107909</v>
      </c>
      <c r="I32" s="29">
        <v>107909</v>
      </c>
      <c r="J32" s="169"/>
      <c r="K32" s="62">
        <v>49702.97</v>
      </c>
      <c r="L32" s="27">
        <f t="shared" si="21"/>
        <v>460.6007839939208</v>
      </c>
      <c r="M32" s="169"/>
      <c r="N32" s="62">
        <v>13105.13</v>
      </c>
      <c r="O32" s="27">
        <f t="shared" si="22"/>
        <v>121.44612590238071</v>
      </c>
      <c r="P32" s="169"/>
      <c r="Q32" s="62">
        <v>36597.839999999997</v>
      </c>
      <c r="R32" s="27">
        <f t="shared" si="23"/>
        <v>339.15465809154011</v>
      </c>
      <c r="S32" s="169">
        <v>1</v>
      </c>
      <c r="T32" s="51">
        <v>4.537001922148045E-2</v>
      </c>
      <c r="U32" s="51">
        <v>1.3300898197881288E-2</v>
      </c>
      <c r="V32" s="51">
        <v>0.16000451731497514</v>
      </c>
      <c r="W32" s="51">
        <v>0.61341856204402401</v>
      </c>
      <c r="X32" s="51">
        <v>0.14940561444258851</v>
      </c>
      <c r="Y32" s="51">
        <v>1.8500388779050646E-2</v>
      </c>
      <c r="Z32" s="25">
        <f t="shared" si="24"/>
        <v>0.26366895177491401</v>
      </c>
      <c r="AA32" s="51">
        <v>0</v>
      </c>
      <c r="AB32" s="51">
        <v>5.5795642584371107E-4</v>
      </c>
      <c r="AC32" s="51">
        <v>0.99944204357415634</v>
      </c>
      <c r="AD32" s="28">
        <f t="shared" si="25"/>
        <v>0.73633104822508588</v>
      </c>
    </row>
    <row r="33" spans="1:30" s="20" customFormat="1" ht="20.100000000000001" customHeight="1" x14ac:dyDescent="0.25">
      <c r="A33" s="19"/>
      <c r="B33" s="46">
        <v>179</v>
      </c>
      <c r="C33" s="61">
        <v>3</v>
      </c>
      <c r="D33" s="45" t="s">
        <v>32</v>
      </c>
      <c r="E33" s="29">
        <v>26744</v>
      </c>
      <c r="F33" s="29">
        <v>13397</v>
      </c>
      <c r="G33" s="29">
        <v>0</v>
      </c>
      <c r="H33" s="29">
        <v>98314</v>
      </c>
      <c r="I33" s="29">
        <v>98314</v>
      </c>
      <c r="J33" s="169"/>
      <c r="K33" s="62">
        <v>47879.75</v>
      </c>
      <c r="L33" s="27">
        <f t="shared" si="21"/>
        <v>487.00846268079823</v>
      </c>
      <c r="M33" s="169"/>
      <c r="N33" s="62">
        <v>16189.5</v>
      </c>
      <c r="O33" s="27">
        <f t="shared" si="22"/>
        <v>164.67135911467341</v>
      </c>
      <c r="P33" s="169"/>
      <c r="Q33" s="62">
        <v>31690.25</v>
      </c>
      <c r="R33" s="27">
        <f t="shared" si="23"/>
        <v>322.33710356612488</v>
      </c>
      <c r="S33" s="169"/>
      <c r="T33" s="51">
        <v>3.346057629945335E-2</v>
      </c>
      <c r="U33" s="51">
        <v>0</v>
      </c>
      <c r="V33" s="51">
        <v>0.11120355786157694</v>
      </c>
      <c r="W33" s="51">
        <v>0.56439976527996538</v>
      </c>
      <c r="X33" s="51">
        <v>0.28379011087433215</v>
      </c>
      <c r="Y33" s="51">
        <v>7.1459896846721637E-3</v>
      </c>
      <c r="Z33" s="25">
        <f t="shared" si="24"/>
        <v>0.3381283319148492</v>
      </c>
      <c r="AA33" s="51">
        <v>0</v>
      </c>
      <c r="AB33" s="51">
        <v>9.6401890171267195E-4</v>
      </c>
      <c r="AC33" s="51">
        <v>0.9990359810982874</v>
      </c>
      <c r="AD33" s="28">
        <f t="shared" si="25"/>
        <v>0.66187166808515085</v>
      </c>
    </row>
    <row r="34" spans="1:30" s="20" customFormat="1" ht="20.100000000000001" customHeight="1" x14ac:dyDescent="0.25">
      <c r="A34" s="19"/>
      <c r="B34" s="46">
        <v>293</v>
      </c>
      <c r="C34" s="61">
        <v>3</v>
      </c>
      <c r="D34" s="45" t="s">
        <v>80</v>
      </c>
      <c r="E34" s="29">
        <v>26634</v>
      </c>
      <c r="F34" s="29">
        <v>7997</v>
      </c>
      <c r="G34" s="29">
        <v>0</v>
      </c>
      <c r="H34" s="29">
        <v>81496</v>
      </c>
      <c r="I34" s="29">
        <v>81496</v>
      </c>
      <c r="J34" s="169"/>
      <c r="K34" s="62">
        <v>36497.370000000003</v>
      </c>
      <c r="L34" s="27">
        <f t="shared" si="21"/>
        <v>447.84247079611271</v>
      </c>
      <c r="M34" s="169"/>
      <c r="N34" s="62">
        <v>20203.580000000002</v>
      </c>
      <c r="O34" s="27">
        <f t="shared" si="22"/>
        <v>247.90885442230294</v>
      </c>
      <c r="P34" s="169"/>
      <c r="Q34" s="62">
        <v>16293.789999999999</v>
      </c>
      <c r="R34" s="27">
        <f t="shared" si="23"/>
        <v>199.93361637380974</v>
      </c>
      <c r="S34" s="169">
        <v>1</v>
      </c>
      <c r="T34" s="51">
        <v>2.2225763948765517E-2</v>
      </c>
      <c r="U34" s="51">
        <v>2.5035167034753243E-3</v>
      </c>
      <c r="V34" s="51">
        <v>0.11326012518573442</v>
      </c>
      <c r="W34" s="51">
        <v>0.55168737421783653</v>
      </c>
      <c r="X34" s="51">
        <v>0.29806598632519582</v>
      </c>
      <c r="Y34" s="51">
        <v>1.2257233618992275E-2</v>
      </c>
      <c r="Z34" s="25">
        <f t="shared" si="24"/>
        <v>0.55356262656733901</v>
      </c>
      <c r="AA34" s="51">
        <v>0</v>
      </c>
      <c r="AB34" s="51">
        <v>5.2572176270836929E-3</v>
      </c>
      <c r="AC34" s="51">
        <v>0.99474278237291636</v>
      </c>
      <c r="AD34" s="28">
        <f t="shared" si="25"/>
        <v>0.44643737343266099</v>
      </c>
    </row>
    <row r="35" spans="1:30" s="87" customFormat="1" x14ac:dyDescent="0.25">
      <c r="A35" s="73"/>
      <c r="B35" s="76"/>
      <c r="C35" s="77"/>
      <c r="D35" s="92" t="s">
        <v>122</v>
      </c>
      <c r="E35" s="93">
        <f>SUM(E28:E34)</f>
        <v>214497</v>
      </c>
      <c r="F35" s="93">
        <f>SUM(F28:F34)</f>
        <v>87532</v>
      </c>
      <c r="G35" s="93">
        <f>SUM(G28:G34)</f>
        <v>155</v>
      </c>
      <c r="H35" s="93">
        <f>SUM(H28:H34)</f>
        <v>716497</v>
      </c>
      <c r="I35" s="93">
        <f>SUM(I28:I34)</f>
        <v>716561</v>
      </c>
      <c r="J35" s="93"/>
      <c r="K35" s="93">
        <f>SUM(K28:K34)</f>
        <v>309088.55705121253</v>
      </c>
      <c r="L35" s="94">
        <f t="shared" ref="L35" si="26">K35*1000/I35</f>
        <v>431.34995771638779</v>
      </c>
      <c r="M35" s="86"/>
      <c r="N35" s="95">
        <f>SUM(N28:N34)</f>
        <v>133202.77449353068</v>
      </c>
      <c r="O35" s="96">
        <f t="shared" ref="O35" si="27">N35*1000/I35</f>
        <v>185.89174472728865</v>
      </c>
      <c r="P35" s="97"/>
      <c r="Q35" s="95">
        <f>SUM(Q28:Q34)</f>
        <v>175885.7825576819</v>
      </c>
      <c r="R35" s="94">
        <f t="shared" ref="R35" si="28">Q35*1000/I35</f>
        <v>245.45821298909917</v>
      </c>
      <c r="S35" s="90"/>
      <c r="T35" s="82"/>
      <c r="U35" s="82"/>
      <c r="V35" s="82"/>
      <c r="W35" s="296" t="s">
        <v>130</v>
      </c>
      <c r="X35" s="297"/>
      <c r="Y35" s="298"/>
      <c r="Z35" s="75">
        <f t="shared" ref="Z35" si="29">N35/K35</f>
        <v>0.4309534321306514</v>
      </c>
      <c r="AA35" s="82"/>
      <c r="AB35" s="82"/>
      <c r="AC35" s="82"/>
      <c r="AD35" s="83">
        <f t="shared" ref="AD35" si="30">Q35/K35</f>
        <v>0.56904656786934882</v>
      </c>
    </row>
    <row r="36" spans="1:30" s="87" customFormat="1" x14ac:dyDescent="0.25">
      <c r="A36" s="73"/>
      <c r="B36" s="76"/>
      <c r="C36" s="77"/>
      <c r="D36" s="78"/>
      <c r="E36" s="79"/>
      <c r="F36" s="79"/>
      <c r="G36" s="79"/>
      <c r="H36" s="79"/>
      <c r="I36" s="79"/>
      <c r="J36" s="86"/>
      <c r="K36" s="100"/>
      <c r="L36" s="101"/>
      <c r="M36" s="86"/>
      <c r="N36" s="100"/>
      <c r="O36" s="80"/>
      <c r="P36" s="84"/>
      <c r="Q36" s="100"/>
      <c r="R36" s="101"/>
      <c r="S36" s="90"/>
      <c r="T36" s="82"/>
      <c r="U36" s="82"/>
      <c r="V36" s="82"/>
      <c r="W36" s="82"/>
      <c r="X36" s="82"/>
      <c r="Y36" s="82"/>
      <c r="Z36" s="75"/>
      <c r="AA36" s="82"/>
      <c r="AB36" s="82"/>
      <c r="AC36" s="82"/>
      <c r="AD36" s="83"/>
    </row>
    <row r="37" spans="1:30" s="87" customFormat="1" ht="18" thickBot="1" x14ac:dyDescent="0.3">
      <c r="A37" s="73"/>
      <c r="B37" s="76"/>
      <c r="C37" s="77"/>
      <c r="D37" s="102"/>
      <c r="E37" s="103"/>
      <c r="F37" s="103"/>
      <c r="G37" s="103"/>
      <c r="H37" s="103"/>
      <c r="I37" s="103"/>
      <c r="J37" s="114"/>
      <c r="K37" s="105"/>
      <c r="L37" s="106"/>
      <c r="M37" s="114"/>
      <c r="N37" s="105"/>
      <c r="O37" s="107"/>
      <c r="P37" s="108"/>
      <c r="Q37" s="105"/>
      <c r="R37" s="106"/>
      <c r="S37" s="116"/>
      <c r="T37" s="110"/>
      <c r="U37" s="110"/>
      <c r="V37" s="110"/>
      <c r="W37" s="110"/>
      <c r="X37" s="110"/>
      <c r="Y37" s="110"/>
      <c r="Z37" s="111"/>
      <c r="AA37" s="110"/>
      <c r="AB37" s="110"/>
      <c r="AC37" s="110"/>
      <c r="AD37" s="112"/>
    </row>
    <row r="38" spans="1:30" s="87" customFormat="1" ht="17.25" customHeight="1" thickBot="1" x14ac:dyDescent="0.3">
      <c r="A38" s="73"/>
      <c r="B38" s="76"/>
      <c r="C38" s="113"/>
      <c r="D38" s="299" t="s">
        <v>124</v>
      </c>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1"/>
    </row>
    <row r="39" spans="1:30" s="20" customFormat="1" ht="20.100000000000001" customHeight="1" x14ac:dyDescent="0.25">
      <c r="A39" s="19"/>
      <c r="B39" s="46">
        <v>12</v>
      </c>
      <c r="C39" s="61">
        <v>4</v>
      </c>
      <c r="D39" s="45" t="s">
        <v>75</v>
      </c>
      <c r="E39" s="29">
        <v>39681</v>
      </c>
      <c r="F39" s="29">
        <v>0</v>
      </c>
      <c r="G39" s="29">
        <v>2657</v>
      </c>
      <c r="H39" s="29">
        <v>88938</v>
      </c>
      <c r="I39" s="29">
        <v>90045</v>
      </c>
      <c r="J39" s="169"/>
      <c r="K39" s="62">
        <v>33267.360000000001</v>
      </c>
      <c r="L39" s="27">
        <f t="shared" ref="L39:L52" si="31">K39*1000/I39</f>
        <v>369.45260702981841</v>
      </c>
      <c r="M39" s="169"/>
      <c r="N39" s="62">
        <v>13620.45</v>
      </c>
      <c r="O39" s="27">
        <f t="shared" ref="O39:O52" si="32">N39*1000/I39</f>
        <v>151.26270198234215</v>
      </c>
      <c r="P39" s="169"/>
      <c r="Q39" s="62">
        <v>19646.91</v>
      </c>
      <c r="R39" s="27">
        <f t="shared" ref="R39:R52" si="33">Q39*1000/I39</f>
        <v>218.18990504747626</v>
      </c>
      <c r="S39" s="169"/>
      <c r="T39" s="51">
        <v>3.5978987478387278E-2</v>
      </c>
      <c r="U39" s="51">
        <v>1.2606044587366789E-2</v>
      </c>
      <c r="V39" s="51">
        <v>0.10096215616958323</v>
      </c>
      <c r="W39" s="51">
        <v>0.55046272333146118</v>
      </c>
      <c r="X39" s="51">
        <v>0.28486870844942713</v>
      </c>
      <c r="Y39" s="51">
        <v>1.5121379983774398E-2</v>
      </c>
      <c r="Z39" s="25">
        <f t="shared" ref="Z39:Z52" si="34">N39/K39</f>
        <v>0.40942383164759694</v>
      </c>
      <c r="AA39" s="51">
        <v>0</v>
      </c>
      <c r="AB39" s="51">
        <v>3.310444237796173E-3</v>
      </c>
      <c r="AC39" s="51">
        <v>0.99668955576220375</v>
      </c>
      <c r="AD39" s="28">
        <f t="shared" ref="AD39:AD52" si="35">Q39/K39</f>
        <v>0.59057616835240301</v>
      </c>
    </row>
    <row r="40" spans="1:30" s="20" customFormat="1" ht="20.100000000000001" customHeight="1" x14ac:dyDescent="0.25">
      <c r="A40" s="19"/>
      <c r="B40" s="46">
        <v>21</v>
      </c>
      <c r="C40" s="61">
        <v>4</v>
      </c>
      <c r="D40" s="45" t="s">
        <v>105</v>
      </c>
      <c r="E40" s="29">
        <v>31004</v>
      </c>
      <c r="F40" s="29">
        <v>2306</v>
      </c>
      <c r="G40" s="29">
        <v>0</v>
      </c>
      <c r="H40" s="29">
        <v>96440</v>
      </c>
      <c r="I40" s="29">
        <v>96440</v>
      </c>
      <c r="J40" s="169"/>
      <c r="K40" s="62">
        <v>28494.98</v>
      </c>
      <c r="L40" s="27">
        <f t="shared" si="31"/>
        <v>295.46847781003731</v>
      </c>
      <c r="M40" s="169"/>
      <c r="N40" s="62">
        <v>11233.39</v>
      </c>
      <c r="O40" s="27">
        <f t="shared" si="32"/>
        <v>116.48060970551639</v>
      </c>
      <c r="P40" s="169"/>
      <c r="Q40" s="62">
        <v>17261.59</v>
      </c>
      <c r="R40" s="27">
        <f t="shared" si="33"/>
        <v>178.98786810452094</v>
      </c>
      <c r="S40" s="169"/>
      <c r="T40" s="51">
        <v>4.7303618943168535E-2</v>
      </c>
      <c r="U40" s="51">
        <v>1.1163148435156262E-3</v>
      </c>
      <c r="V40" s="51">
        <v>0.14330224446938991</v>
      </c>
      <c r="W40" s="51">
        <v>0.67749272481414791</v>
      </c>
      <c r="X40" s="51">
        <v>0.11684184382452671</v>
      </c>
      <c r="Y40" s="51">
        <v>1.3943253105251399E-2</v>
      </c>
      <c r="Z40" s="25">
        <f t="shared" si="34"/>
        <v>0.39422347374870942</v>
      </c>
      <c r="AA40" s="51">
        <v>0</v>
      </c>
      <c r="AB40" s="51">
        <v>1.7617148825803417E-3</v>
      </c>
      <c r="AC40" s="51">
        <v>0.99823828511741963</v>
      </c>
      <c r="AD40" s="28">
        <f t="shared" si="35"/>
        <v>0.60577652625129064</v>
      </c>
    </row>
    <row r="41" spans="1:30" s="20" customFormat="1" ht="20.100000000000001" customHeight="1" x14ac:dyDescent="0.25">
      <c r="A41" s="19"/>
      <c r="B41" s="46">
        <v>87</v>
      </c>
      <c r="C41" s="61">
        <v>4</v>
      </c>
      <c r="D41" s="45" t="s">
        <v>82</v>
      </c>
      <c r="E41" s="29">
        <v>72023</v>
      </c>
      <c r="F41" s="29">
        <v>6080</v>
      </c>
      <c r="G41" s="29">
        <v>3598</v>
      </c>
      <c r="H41" s="29">
        <v>169276</v>
      </c>
      <c r="I41" s="29">
        <v>170775</v>
      </c>
      <c r="J41" s="169"/>
      <c r="K41" s="62">
        <v>45027.23</v>
      </c>
      <c r="L41" s="27">
        <f t="shared" si="31"/>
        <v>263.6640608988435</v>
      </c>
      <c r="M41" s="169"/>
      <c r="N41" s="62">
        <v>24891.75</v>
      </c>
      <c r="O41" s="27">
        <f t="shared" si="32"/>
        <v>145.75757575757575</v>
      </c>
      <c r="P41" s="169"/>
      <c r="Q41" s="62">
        <v>20135.48</v>
      </c>
      <c r="R41" s="27">
        <f t="shared" si="33"/>
        <v>117.90648514126775</v>
      </c>
      <c r="S41" s="169"/>
      <c r="T41" s="51">
        <v>3.7470647905430518E-2</v>
      </c>
      <c r="U41" s="51">
        <v>0</v>
      </c>
      <c r="V41" s="51">
        <v>0.13427701949441082</v>
      </c>
      <c r="W41" s="51">
        <v>0.56805809153635234</v>
      </c>
      <c r="X41" s="51">
        <v>0.25117759900368597</v>
      </c>
      <c r="Y41" s="51">
        <v>9.0166420601203202E-3</v>
      </c>
      <c r="Z41" s="25">
        <f t="shared" si="34"/>
        <v>0.55281548520750656</v>
      </c>
      <c r="AA41" s="51">
        <v>0</v>
      </c>
      <c r="AB41" s="51">
        <v>5.366646337708364E-3</v>
      </c>
      <c r="AC41" s="51">
        <v>0.99463335366229155</v>
      </c>
      <c r="AD41" s="28">
        <f t="shared" si="35"/>
        <v>0.44718451479249333</v>
      </c>
    </row>
    <row r="42" spans="1:30" s="20" customFormat="1" ht="20.100000000000001" customHeight="1" x14ac:dyDescent="0.25">
      <c r="A42" s="19"/>
      <c r="B42" s="46">
        <v>88</v>
      </c>
      <c r="C42" s="61">
        <v>4</v>
      </c>
      <c r="D42" s="45" t="s">
        <v>81</v>
      </c>
      <c r="E42" s="29">
        <v>35399</v>
      </c>
      <c r="F42" s="29">
        <v>398</v>
      </c>
      <c r="G42" s="29">
        <v>12382</v>
      </c>
      <c r="H42" s="29">
        <v>56619</v>
      </c>
      <c r="I42" s="29">
        <v>61776</v>
      </c>
      <c r="J42" s="169"/>
      <c r="K42" s="62">
        <v>26643.94</v>
      </c>
      <c r="L42" s="27">
        <f t="shared" si="31"/>
        <v>431.29921004921005</v>
      </c>
      <c r="M42" s="169"/>
      <c r="N42" s="62">
        <v>13066.84</v>
      </c>
      <c r="O42" s="27">
        <f t="shared" si="32"/>
        <v>211.51968401968401</v>
      </c>
      <c r="P42" s="169"/>
      <c r="Q42" s="62">
        <v>13577.1</v>
      </c>
      <c r="R42" s="27">
        <f t="shared" si="33"/>
        <v>219.77952602952604</v>
      </c>
      <c r="S42" s="169"/>
      <c r="T42" s="51">
        <v>2.3874938393674373E-2</v>
      </c>
      <c r="U42" s="51">
        <v>1.2155961196433109E-2</v>
      </c>
      <c r="V42" s="51">
        <v>0.15024520082896858</v>
      </c>
      <c r="W42" s="51">
        <v>0.6690661246330406</v>
      </c>
      <c r="X42" s="51">
        <v>0.13007965200461627</v>
      </c>
      <c r="Y42" s="51">
        <v>1.457812294326708E-2</v>
      </c>
      <c r="Z42" s="25">
        <f t="shared" si="34"/>
        <v>0.4904244642496568</v>
      </c>
      <c r="AA42" s="51">
        <v>0</v>
      </c>
      <c r="AB42" s="51">
        <v>2.2839928998092379E-3</v>
      </c>
      <c r="AC42" s="51">
        <v>0.9977160071001907</v>
      </c>
      <c r="AD42" s="28">
        <f t="shared" si="35"/>
        <v>0.50957553575034331</v>
      </c>
    </row>
    <row r="43" spans="1:30" s="20" customFormat="1" ht="20.100000000000001" customHeight="1" x14ac:dyDescent="0.25">
      <c r="A43" s="19"/>
      <c r="B43" s="46">
        <v>89</v>
      </c>
      <c r="C43" s="61">
        <v>4</v>
      </c>
      <c r="D43" s="45" t="s">
        <v>145</v>
      </c>
      <c r="E43" s="29">
        <v>46481</v>
      </c>
      <c r="F43" s="29">
        <v>2522</v>
      </c>
      <c r="G43" s="29">
        <v>22987</v>
      </c>
      <c r="H43" s="29">
        <v>61205</v>
      </c>
      <c r="I43" s="29">
        <v>70779</v>
      </c>
      <c r="J43" s="169"/>
      <c r="K43" s="62">
        <v>25925.63</v>
      </c>
      <c r="L43" s="27">
        <f t="shared" si="31"/>
        <v>366.28985998671925</v>
      </c>
      <c r="M43" s="169"/>
      <c r="N43" s="62">
        <v>11951.26</v>
      </c>
      <c r="O43" s="27">
        <f t="shared" si="32"/>
        <v>168.8531909182102</v>
      </c>
      <c r="P43" s="169"/>
      <c r="Q43" s="62">
        <v>13974.37</v>
      </c>
      <c r="R43" s="27">
        <f t="shared" si="33"/>
        <v>197.43666906850902</v>
      </c>
      <c r="S43" s="169"/>
      <c r="T43" s="51">
        <v>2.821794522083864E-2</v>
      </c>
      <c r="U43" s="51">
        <v>1.004078231081911E-3</v>
      </c>
      <c r="V43" s="51">
        <v>6.9612743760908896E-2</v>
      </c>
      <c r="W43" s="51">
        <v>0.64535622185443209</v>
      </c>
      <c r="X43" s="51">
        <v>0.23950445392368672</v>
      </c>
      <c r="Y43" s="51">
        <v>1.6304557009051767E-2</v>
      </c>
      <c r="Z43" s="25">
        <f t="shared" si="34"/>
        <v>0.46098243321377341</v>
      </c>
      <c r="AA43" s="51">
        <v>0</v>
      </c>
      <c r="AB43" s="51">
        <v>4.8488769082255584E-3</v>
      </c>
      <c r="AC43" s="51">
        <v>0.99515112309177445</v>
      </c>
      <c r="AD43" s="28">
        <f t="shared" si="35"/>
        <v>0.53901756678622659</v>
      </c>
    </row>
    <row r="44" spans="1:30" s="20" customFormat="1" ht="20.100000000000001" customHeight="1" x14ac:dyDescent="0.25">
      <c r="A44" s="19"/>
      <c r="B44" s="46">
        <v>143</v>
      </c>
      <c r="C44" s="61">
        <v>4</v>
      </c>
      <c r="D44" s="45" t="s">
        <v>70</v>
      </c>
      <c r="E44" s="29">
        <v>17161</v>
      </c>
      <c r="F44" s="29">
        <v>5456</v>
      </c>
      <c r="G44" s="29">
        <v>169</v>
      </c>
      <c r="H44" s="29">
        <v>51553</v>
      </c>
      <c r="I44" s="29">
        <v>51623</v>
      </c>
      <c r="J44" s="169"/>
      <c r="K44" s="62">
        <v>20143.05</v>
      </c>
      <c r="L44" s="27">
        <f t="shared" si="31"/>
        <v>390.19526180191002</v>
      </c>
      <c r="M44" s="169"/>
      <c r="N44" s="62">
        <v>6391.93</v>
      </c>
      <c r="O44" s="27">
        <f t="shared" si="32"/>
        <v>123.81942157565426</v>
      </c>
      <c r="P44" s="169"/>
      <c r="Q44" s="62">
        <v>13751.119999999999</v>
      </c>
      <c r="R44" s="27">
        <f t="shared" si="33"/>
        <v>266.37584022625572</v>
      </c>
      <c r="S44" s="169"/>
      <c r="T44" s="51">
        <v>4.4440411581478517E-2</v>
      </c>
      <c r="U44" s="51">
        <v>2.3467090534470807E-2</v>
      </c>
      <c r="V44" s="51">
        <v>0.13038628395492441</v>
      </c>
      <c r="W44" s="51">
        <v>0.66840531732982045</v>
      </c>
      <c r="X44" s="51">
        <v>0.10119791674814962</v>
      </c>
      <c r="Y44" s="51">
        <v>3.2102979851156066E-2</v>
      </c>
      <c r="Z44" s="25">
        <f t="shared" si="34"/>
        <v>0.31732681992051853</v>
      </c>
      <c r="AA44" s="51">
        <v>0</v>
      </c>
      <c r="AB44" s="51">
        <v>1.6580467627364173E-3</v>
      </c>
      <c r="AC44" s="51">
        <v>0.9983419532372636</v>
      </c>
      <c r="AD44" s="28">
        <f t="shared" si="35"/>
        <v>0.68267318007948152</v>
      </c>
    </row>
    <row r="45" spans="1:30" s="20" customFormat="1" ht="20.100000000000001" customHeight="1" x14ac:dyDescent="0.25">
      <c r="A45" s="19"/>
      <c r="B45" s="46">
        <v>183</v>
      </c>
      <c r="C45" s="61">
        <v>4</v>
      </c>
      <c r="D45" s="45" t="s">
        <v>50</v>
      </c>
      <c r="E45" s="29">
        <v>61864</v>
      </c>
      <c r="F45" s="29">
        <v>14377</v>
      </c>
      <c r="G45" s="29">
        <v>1200</v>
      </c>
      <c r="H45" s="29">
        <v>161531</v>
      </c>
      <c r="I45" s="29">
        <v>162031</v>
      </c>
      <c r="J45" s="169"/>
      <c r="K45" s="62">
        <v>72943.899999999994</v>
      </c>
      <c r="L45" s="27">
        <f t="shared" si="31"/>
        <v>450.18484117236824</v>
      </c>
      <c r="M45" s="169"/>
      <c r="N45" s="62">
        <v>32223.22</v>
      </c>
      <c r="O45" s="27">
        <f t="shared" si="32"/>
        <v>198.87070992587837</v>
      </c>
      <c r="P45" s="169"/>
      <c r="Q45" s="62">
        <v>40720.68</v>
      </c>
      <c r="R45" s="27">
        <f t="shared" si="33"/>
        <v>251.31413124648986</v>
      </c>
      <c r="S45" s="169"/>
      <c r="T45" s="51">
        <v>2.7621075733585902E-2</v>
      </c>
      <c r="U45" s="51">
        <v>3.1530058138199719E-3</v>
      </c>
      <c r="V45" s="51">
        <v>7.349575864857702E-2</v>
      </c>
      <c r="W45" s="51">
        <v>0.5813186888212909</v>
      </c>
      <c r="X45" s="51">
        <v>0.30453008730971021</v>
      </c>
      <c r="Y45" s="51">
        <v>9.8813836730159196E-3</v>
      </c>
      <c r="Z45" s="25">
        <f t="shared" si="34"/>
        <v>0.4417534571088193</v>
      </c>
      <c r="AA45" s="51">
        <v>0</v>
      </c>
      <c r="AB45" s="51">
        <v>1.1529768166936309E-3</v>
      </c>
      <c r="AC45" s="51">
        <v>0.99884702318330643</v>
      </c>
      <c r="AD45" s="28">
        <f t="shared" si="35"/>
        <v>0.55824654289118081</v>
      </c>
    </row>
    <row r="46" spans="1:30" s="20" customFormat="1" ht="20.100000000000001" customHeight="1" x14ac:dyDescent="0.25">
      <c r="A46" s="19"/>
      <c r="B46" s="46">
        <v>186</v>
      </c>
      <c r="C46" s="61">
        <v>4</v>
      </c>
      <c r="D46" s="45" t="s">
        <v>30</v>
      </c>
      <c r="E46" s="29">
        <v>70999</v>
      </c>
      <c r="F46" s="29">
        <v>1081</v>
      </c>
      <c r="G46" s="29">
        <v>4235</v>
      </c>
      <c r="H46" s="29">
        <v>147703</v>
      </c>
      <c r="I46" s="29">
        <v>149467</v>
      </c>
      <c r="J46" s="169"/>
      <c r="K46" s="62">
        <v>44178.98</v>
      </c>
      <c r="L46" s="27">
        <f t="shared" si="31"/>
        <v>295.57681628720724</v>
      </c>
      <c r="M46" s="169"/>
      <c r="N46" s="62">
        <v>16633.03</v>
      </c>
      <c r="O46" s="27">
        <f t="shared" si="32"/>
        <v>111.28228973619593</v>
      </c>
      <c r="P46" s="169"/>
      <c r="Q46" s="62">
        <v>27545.95</v>
      </c>
      <c r="R46" s="27">
        <f t="shared" si="33"/>
        <v>184.29452655101127</v>
      </c>
      <c r="S46" s="169">
        <v>1</v>
      </c>
      <c r="T46" s="51">
        <v>4.8929148808124559E-2</v>
      </c>
      <c r="U46" s="51">
        <v>0</v>
      </c>
      <c r="V46" s="51">
        <v>0.1126649804635716</v>
      </c>
      <c r="W46" s="51">
        <v>0.81294628819884296</v>
      </c>
      <c r="X46" s="51">
        <v>2.5459582529460963E-2</v>
      </c>
      <c r="Y46" s="51">
        <v>0</v>
      </c>
      <c r="Z46" s="25">
        <f t="shared" si="34"/>
        <v>0.37649194254824347</v>
      </c>
      <c r="AA46" s="51">
        <v>0</v>
      </c>
      <c r="AB46" s="51">
        <v>5.1368713004997109E-4</v>
      </c>
      <c r="AC46" s="51">
        <v>0.99948631286994993</v>
      </c>
      <c r="AD46" s="28">
        <f t="shared" si="35"/>
        <v>0.62350805745175641</v>
      </c>
    </row>
    <row r="47" spans="1:30" s="20" customFormat="1" ht="20.100000000000001" customHeight="1" x14ac:dyDescent="0.25">
      <c r="A47" s="19"/>
      <c r="B47" s="46">
        <v>190</v>
      </c>
      <c r="C47" s="61">
        <v>4</v>
      </c>
      <c r="D47" s="45" t="s">
        <v>34</v>
      </c>
      <c r="E47" s="29">
        <v>34166</v>
      </c>
      <c r="F47" s="29">
        <v>97</v>
      </c>
      <c r="G47" s="29">
        <v>5879</v>
      </c>
      <c r="H47" s="29">
        <v>62007</v>
      </c>
      <c r="I47" s="29">
        <v>64456</v>
      </c>
      <c r="J47" s="169"/>
      <c r="K47" s="62">
        <v>28185.480207569486</v>
      </c>
      <c r="L47" s="27">
        <f t="shared" si="31"/>
        <v>437.28249049847165</v>
      </c>
      <c r="M47" s="169"/>
      <c r="N47" s="62">
        <v>7255.7761660555871</v>
      </c>
      <c r="O47" s="27">
        <f t="shared" si="32"/>
        <v>112.56944529687829</v>
      </c>
      <c r="P47" s="169">
        <v>6</v>
      </c>
      <c r="Q47" s="62">
        <v>20929.704041513898</v>
      </c>
      <c r="R47" s="27">
        <f t="shared" si="33"/>
        <v>324.71304520159327</v>
      </c>
      <c r="S47" s="169"/>
      <c r="T47" s="51">
        <v>4.7088001639076824E-2</v>
      </c>
      <c r="U47" s="51">
        <v>0</v>
      </c>
      <c r="V47" s="51">
        <v>9.2877727286114469E-3</v>
      </c>
      <c r="W47" s="51">
        <v>0.83453872163029419</v>
      </c>
      <c r="X47" s="51">
        <v>9.085588983354391E-2</v>
      </c>
      <c r="Y47" s="51">
        <v>1.8229614168473605E-2</v>
      </c>
      <c r="Z47" s="25">
        <f t="shared" si="34"/>
        <v>0.25742957411479467</v>
      </c>
      <c r="AA47" s="51">
        <v>0</v>
      </c>
      <c r="AB47" s="51">
        <v>0</v>
      </c>
      <c r="AC47" s="51">
        <v>1</v>
      </c>
      <c r="AD47" s="28">
        <f t="shared" si="35"/>
        <v>0.74257042588520528</v>
      </c>
    </row>
    <row r="48" spans="1:30" s="20" customFormat="1" ht="20.100000000000001" customHeight="1" x14ac:dyDescent="0.25">
      <c r="A48" s="19"/>
      <c r="B48" s="46">
        <v>324</v>
      </c>
      <c r="C48" s="61">
        <v>4</v>
      </c>
      <c r="D48" s="45" t="s">
        <v>59</v>
      </c>
      <c r="E48" s="29">
        <v>46012</v>
      </c>
      <c r="F48" s="29">
        <v>8634</v>
      </c>
      <c r="G48" s="29">
        <v>0</v>
      </c>
      <c r="H48" s="29">
        <v>124234</v>
      </c>
      <c r="I48" s="29">
        <v>124234</v>
      </c>
      <c r="J48" s="169"/>
      <c r="K48" s="62">
        <v>41760.58</v>
      </c>
      <c r="L48" s="27">
        <f t="shared" si="31"/>
        <v>336.14453370252909</v>
      </c>
      <c r="M48" s="169"/>
      <c r="N48" s="62">
        <v>25354.82</v>
      </c>
      <c r="O48" s="27">
        <f t="shared" si="32"/>
        <v>204.08921873239211</v>
      </c>
      <c r="P48" s="169"/>
      <c r="Q48" s="62">
        <v>16405.759999999998</v>
      </c>
      <c r="R48" s="27">
        <f t="shared" si="33"/>
        <v>132.05531497013698</v>
      </c>
      <c r="S48" s="169"/>
      <c r="T48" s="51">
        <v>2.6998022466734134E-2</v>
      </c>
      <c r="U48" s="51">
        <v>0</v>
      </c>
      <c r="V48" s="51">
        <v>0.12126806658457839</v>
      </c>
      <c r="W48" s="51">
        <v>0.36297201084448638</v>
      </c>
      <c r="X48" s="51">
        <v>0.47776004720207049</v>
      </c>
      <c r="Y48" s="51">
        <v>1.100185290213064E-2</v>
      </c>
      <c r="Z48" s="25">
        <f t="shared" si="34"/>
        <v>0.60714721874073585</v>
      </c>
      <c r="AA48" s="51">
        <v>0</v>
      </c>
      <c r="AB48" s="51">
        <v>1.0392691347429197E-3</v>
      </c>
      <c r="AC48" s="51">
        <v>0.99896073086525716</v>
      </c>
      <c r="AD48" s="28">
        <f t="shared" si="35"/>
        <v>0.39285278125926404</v>
      </c>
    </row>
    <row r="49" spans="1:31" s="20" customFormat="1" ht="20.100000000000001" customHeight="1" x14ac:dyDescent="0.25">
      <c r="A49" s="19"/>
      <c r="B49" s="46">
        <v>429</v>
      </c>
      <c r="C49" s="61">
        <v>4</v>
      </c>
      <c r="D49" s="45" t="s">
        <v>38</v>
      </c>
      <c r="E49" s="29">
        <v>47889</v>
      </c>
      <c r="F49" s="29">
        <v>190</v>
      </c>
      <c r="G49" s="29">
        <v>0</v>
      </c>
      <c r="H49" s="29">
        <v>101647</v>
      </c>
      <c r="I49" s="29">
        <v>101647</v>
      </c>
      <c r="J49" s="169"/>
      <c r="K49" s="62">
        <v>48523.233246985605</v>
      </c>
      <c r="L49" s="27">
        <f t="shared" si="31"/>
        <v>477.37004778287218</v>
      </c>
      <c r="M49" s="169"/>
      <c r="N49" s="62">
        <v>16957.157259937765</v>
      </c>
      <c r="O49" s="27">
        <f t="shared" si="32"/>
        <v>166.82398162206226</v>
      </c>
      <c r="P49" s="169">
        <v>5</v>
      </c>
      <c r="Q49" s="62">
        <v>31566.07598704784</v>
      </c>
      <c r="R49" s="27">
        <f t="shared" si="33"/>
        <v>310.54606616080986</v>
      </c>
      <c r="S49" s="169"/>
      <c r="T49" s="51">
        <v>3.3028531340167304E-2</v>
      </c>
      <c r="U49" s="51">
        <v>0</v>
      </c>
      <c r="V49" s="51">
        <v>0.23428809081025065</v>
      </c>
      <c r="W49" s="51">
        <v>0.32743165112454575</v>
      </c>
      <c r="X49" s="51">
        <v>0.39905434361482117</v>
      </c>
      <c r="Y49" s="51">
        <v>6.1973831102151199E-3</v>
      </c>
      <c r="Z49" s="25">
        <f t="shared" si="34"/>
        <v>0.34946470227210569</v>
      </c>
      <c r="AA49" s="51">
        <v>0</v>
      </c>
      <c r="AB49" s="51">
        <v>2.8955135265309242E-4</v>
      </c>
      <c r="AC49" s="51">
        <v>0.99971044864734693</v>
      </c>
      <c r="AD49" s="28">
        <f t="shared" si="35"/>
        <v>0.65053529772789431</v>
      </c>
    </row>
    <row r="50" spans="1:31" s="20" customFormat="1" ht="20.100000000000001" customHeight="1" x14ac:dyDescent="0.25">
      <c r="A50" s="19"/>
      <c r="B50" s="46">
        <v>601</v>
      </c>
      <c r="C50" s="61">
        <v>4</v>
      </c>
      <c r="D50" s="45" t="s">
        <v>57</v>
      </c>
      <c r="E50" s="29">
        <v>34803</v>
      </c>
      <c r="F50" s="29">
        <v>2880</v>
      </c>
      <c r="G50" s="29">
        <v>7070</v>
      </c>
      <c r="H50" s="29">
        <v>75423</v>
      </c>
      <c r="I50" s="29">
        <v>78368</v>
      </c>
      <c r="J50" s="169"/>
      <c r="K50" s="62">
        <v>28266.799999999999</v>
      </c>
      <c r="L50" s="27">
        <f t="shared" si="31"/>
        <v>360.6931400571662</v>
      </c>
      <c r="M50" s="169"/>
      <c r="N50" s="62">
        <v>12187.28</v>
      </c>
      <c r="O50" s="27">
        <f t="shared" si="32"/>
        <v>155.51347488770926</v>
      </c>
      <c r="P50" s="169"/>
      <c r="Q50" s="62">
        <v>16079.52</v>
      </c>
      <c r="R50" s="27">
        <f t="shared" si="33"/>
        <v>205.17966516945691</v>
      </c>
      <c r="S50" s="169"/>
      <c r="T50" s="51">
        <v>3.4099487334335467E-2</v>
      </c>
      <c r="U50" s="51">
        <v>2.4861987252282705E-4</v>
      </c>
      <c r="V50" s="51">
        <v>0.14948618559678614</v>
      </c>
      <c r="W50" s="51">
        <v>0.58214055966548728</v>
      </c>
      <c r="X50" s="51">
        <v>0.21610564457368664</v>
      </c>
      <c r="Y50" s="51">
        <v>1.7919502957181584E-2</v>
      </c>
      <c r="Z50" s="25">
        <f t="shared" si="34"/>
        <v>0.43115173985028377</v>
      </c>
      <c r="AA50" s="51">
        <v>0</v>
      </c>
      <c r="AB50" s="51">
        <v>4.4068479656109135E-3</v>
      </c>
      <c r="AC50" s="51">
        <v>0.99559315203438903</v>
      </c>
      <c r="AD50" s="28">
        <f t="shared" si="35"/>
        <v>0.56884826014971634</v>
      </c>
    </row>
    <row r="51" spans="1:31" s="20" customFormat="1" ht="20.100000000000001" customHeight="1" x14ac:dyDescent="0.25">
      <c r="A51" s="19"/>
      <c r="B51" s="46">
        <v>760</v>
      </c>
      <c r="C51" s="61">
        <v>4</v>
      </c>
      <c r="D51" s="45" t="s">
        <v>153</v>
      </c>
      <c r="E51" s="29">
        <v>22148</v>
      </c>
      <c r="F51" s="29">
        <v>1504</v>
      </c>
      <c r="G51" s="29">
        <v>26</v>
      </c>
      <c r="H51" s="29">
        <v>62235</v>
      </c>
      <c r="I51" s="29">
        <v>62246</v>
      </c>
      <c r="J51" s="169"/>
      <c r="K51" s="62">
        <v>20147.41</v>
      </c>
      <c r="L51" s="27">
        <f t="shared" si="31"/>
        <v>323.67397101821803</v>
      </c>
      <c r="M51" s="169"/>
      <c r="N51" s="62">
        <v>11565.51</v>
      </c>
      <c r="O51" s="27">
        <f t="shared" si="32"/>
        <v>185.80326446679305</v>
      </c>
      <c r="P51" s="169"/>
      <c r="Q51" s="62">
        <v>8581.9</v>
      </c>
      <c r="R51" s="27">
        <f t="shared" si="33"/>
        <v>137.870706551425</v>
      </c>
      <c r="S51" s="169"/>
      <c r="T51" s="51">
        <v>2.9649362630787577E-2</v>
      </c>
      <c r="U51" s="51">
        <v>0</v>
      </c>
      <c r="V51" s="51">
        <v>2.341012199202629E-2</v>
      </c>
      <c r="W51" s="51">
        <v>0.49833254218793638</v>
      </c>
      <c r="X51" s="51">
        <v>0.44148766461660571</v>
      </c>
      <c r="Y51" s="51">
        <v>7.1203085726440074E-3</v>
      </c>
      <c r="Z51" s="25">
        <f t="shared" si="34"/>
        <v>0.57404450497607384</v>
      </c>
      <c r="AA51" s="51">
        <v>0</v>
      </c>
      <c r="AB51" s="51">
        <v>4.987240587748634E-3</v>
      </c>
      <c r="AC51" s="51">
        <v>0.99501275941225142</v>
      </c>
      <c r="AD51" s="28">
        <f t="shared" si="35"/>
        <v>0.42595549502392616</v>
      </c>
    </row>
    <row r="52" spans="1:31" s="20" customFormat="1" ht="20.100000000000001" customHeight="1" x14ac:dyDescent="0.25">
      <c r="A52" s="19"/>
      <c r="B52" s="46">
        <v>878</v>
      </c>
      <c r="C52" s="61">
        <v>4</v>
      </c>
      <c r="D52" s="45" t="s">
        <v>157</v>
      </c>
      <c r="E52" s="29">
        <v>43631</v>
      </c>
      <c r="F52" s="29">
        <v>3406</v>
      </c>
      <c r="G52" s="29">
        <v>0</v>
      </c>
      <c r="H52" s="29">
        <v>110862</v>
      </c>
      <c r="I52" s="29">
        <v>110862</v>
      </c>
      <c r="J52" s="169"/>
      <c r="K52" s="62">
        <v>40383.360252612649</v>
      </c>
      <c r="L52" s="27">
        <f t="shared" si="31"/>
        <v>364.26692872772139</v>
      </c>
      <c r="M52" s="169"/>
      <c r="N52" s="62">
        <v>20454.196714720754</v>
      </c>
      <c r="O52" s="27">
        <f t="shared" si="32"/>
        <v>184.50142262200535</v>
      </c>
      <c r="P52" s="169">
        <v>5</v>
      </c>
      <c r="Q52" s="62">
        <v>19929.163537891898</v>
      </c>
      <c r="R52" s="27">
        <f t="shared" si="33"/>
        <v>179.7655061057161</v>
      </c>
      <c r="S52" s="169">
        <v>1</v>
      </c>
      <c r="T52" s="51">
        <v>2.9864286949014E-2</v>
      </c>
      <c r="U52" s="51">
        <v>0</v>
      </c>
      <c r="V52" s="51">
        <v>8.5782395880509871E-2</v>
      </c>
      <c r="W52" s="51">
        <v>0.51661036350526079</v>
      </c>
      <c r="X52" s="51">
        <v>0.36082016896851338</v>
      </c>
      <c r="Y52" s="51">
        <v>6.9227846967019431E-3</v>
      </c>
      <c r="Z52" s="25">
        <f t="shared" si="34"/>
        <v>0.5065006127962679</v>
      </c>
      <c r="AA52" s="51">
        <v>0</v>
      </c>
      <c r="AB52" s="51">
        <v>4.736776825606079E-3</v>
      </c>
      <c r="AC52" s="51">
        <v>0.99526322317439386</v>
      </c>
      <c r="AD52" s="28">
        <f t="shared" si="35"/>
        <v>0.49349938720373221</v>
      </c>
    </row>
    <row r="53" spans="1:31" s="74" customFormat="1" x14ac:dyDescent="0.25">
      <c r="A53" s="73"/>
      <c r="B53" s="76"/>
      <c r="C53" s="77"/>
      <c r="D53" s="92" t="s">
        <v>122</v>
      </c>
      <c r="E53" s="93">
        <f>SUM(E38:E52)</f>
        <v>603261</v>
      </c>
      <c r="F53" s="93">
        <f>SUM(F38:F52)</f>
        <v>48931</v>
      </c>
      <c r="G53" s="93">
        <f>SUM(G38:G52)</f>
        <v>60203</v>
      </c>
      <c r="H53" s="93">
        <f>SUM(H38:H52)</f>
        <v>1369673</v>
      </c>
      <c r="I53" s="93">
        <f>SUM(I38:I52)</f>
        <v>1394749</v>
      </c>
      <c r="J53" s="93"/>
      <c r="K53" s="93">
        <f>SUM(K38:K52)</f>
        <v>503891.93370716774</v>
      </c>
      <c r="L53" s="94">
        <f t="shared" ref="L53" si="36">K53*1000/I53</f>
        <v>361.27785982077614</v>
      </c>
      <c r="M53" s="117"/>
      <c r="N53" s="95">
        <f>SUM(N38:N52)</f>
        <v>223786.6101407141</v>
      </c>
      <c r="O53" s="96">
        <f t="shared" ref="O53" si="37">N53*1000/I53</f>
        <v>160.44937844781685</v>
      </c>
      <c r="P53" s="84"/>
      <c r="Q53" s="95">
        <f>SUM(Q38:Q52)</f>
        <v>280105.32356645365</v>
      </c>
      <c r="R53" s="94">
        <f t="shared" ref="R53" si="38">Q53*1000/I53</f>
        <v>200.82848137295932</v>
      </c>
      <c r="S53" s="90"/>
      <c r="T53" s="82"/>
      <c r="U53" s="82"/>
      <c r="V53" s="82"/>
      <c r="W53" s="296" t="s">
        <v>130</v>
      </c>
      <c r="X53" s="297"/>
      <c r="Y53" s="298"/>
      <c r="Z53" s="75">
        <f t="shared" ref="Z53" si="39">N53/K53</f>
        <v>0.44411627805648834</v>
      </c>
      <c r="AA53" s="82"/>
      <c r="AB53" s="82"/>
      <c r="AC53" s="82"/>
      <c r="AD53" s="83">
        <f t="shared" ref="AD53" si="40">Q53/K53</f>
        <v>0.55588372194351166</v>
      </c>
    </row>
    <row r="54" spans="1:31" s="74" customFormat="1" x14ac:dyDescent="0.25">
      <c r="A54" s="73"/>
      <c r="B54" s="76"/>
      <c r="C54" s="77"/>
      <c r="D54" s="78"/>
      <c r="E54" s="79"/>
      <c r="F54" s="79"/>
      <c r="G54" s="79"/>
      <c r="H54" s="79"/>
      <c r="I54" s="79"/>
      <c r="J54" s="86"/>
      <c r="K54" s="100"/>
      <c r="L54" s="101"/>
      <c r="M54" s="117"/>
      <c r="N54" s="100"/>
      <c r="O54" s="80"/>
      <c r="P54" s="84"/>
      <c r="Q54" s="100"/>
      <c r="R54" s="101"/>
      <c r="S54" s="90"/>
      <c r="T54" s="82"/>
      <c r="U54" s="82"/>
      <c r="V54" s="82"/>
      <c r="W54" s="82"/>
      <c r="X54" s="82"/>
      <c r="Y54" s="82"/>
      <c r="Z54" s="75"/>
      <c r="AA54" s="82"/>
      <c r="AB54" s="82"/>
      <c r="AC54" s="82"/>
      <c r="AD54" s="83"/>
    </row>
    <row r="55" spans="1:31" s="74" customFormat="1" ht="18" thickBot="1" x14ac:dyDescent="0.3">
      <c r="A55" s="73"/>
      <c r="B55" s="76"/>
      <c r="C55" s="77"/>
      <c r="D55" s="102"/>
      <c r="E55" s="103"/>
      <c r="F55" s="103"/>
      <c r="G55" s="103"/>
      <c r="H55" s="103"/>
      <c r="I55" s="103"/>
      <c r="J55" s="114"/>
      <c r="K55" s="105"/>
      <c r="L55" s="106"/>
      <c r="M55" s="118"/>
      <c r="N55" s="105"/>
      <c r="O55" s="107"/>
      <c r="P55" s="108"/>
      <c r="Q55" s="105"/>
      <c r="R55" s="106"/>
      <c r="S55" s="116"/>
      <c r="T55" s="110"/>
      <c r="U55" s="110"/>
      <c r="V55" s="110"/>
      <c r="W55" s="110"/>
      <c r="X55" s="110"/>
      <c r="Y55" s="110"/>
      <c r="Z55" s="111"/>
      <c r="AA55" s="110"/>
      <c r="AB55" s="110"/>
      <c r="AC55" s="110"/>
      <c r="AD55" s="112"/>
    </row>
    <row r="56" spans="1:31" s="74" customFormat="1" ht="17.25" customHeight="1" thickBot="1" x14ac:dyDescent="0.3">
      <c r="A56" s="73"/>
      <c r="B56" s="76"/>
      <c r="C56" s="113"/>
      <c r="D56" s="299" t="s">
        <v>125</v>
      </c>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1"/>
    </row>
    <row r="57" spans="1:31" s="20" customFormat="1" ht="20.100000000000001" customHeight="1" x14ac:dyDescent="0.25">
      <c r="A57" s="19"/>
      <c r="B57" s="46">
        <v>8</v>
      </c>
      <c r="C57" s="61">
        <v>5</v>
      </c>
      <c r="D57" s="45" t="s">
        <v>98</v>
      </c>
      <c r="E57" s="29">
        <v>10738</v>
      </c>
      <c r="F57" s="29">
        <v>3662</v>
      </c>
      <c r="G57" s="29">
        <v>0</v>
      </c>
      <c r="H57" s="29">
        <v>31465</v>
      </c>
      <c r="I57" s="29">
        <v>31465</v>
      </c>
      <c r="J57" s="169"/>
      <c r="K57" s="62">
        <v>13246.23</v>
      </c>
      <c r="L57" s="27">
        <f t="shared" ref="L57:L66" si="41">K57*1000/I57</f>
        <v>420.98299698077227</v>
      </c>
      <c r="M57" s="169"/>
      <c r="N57" s="62">
        <v>5241.12</v>
      </c>
      <c r="O57" s="27">
        <f t="shared" ref="O57:O66" si="42">N57*1000/I57</f>
        <v>166.56983950421102</v>
      </c>
      <c r="P57" s="169"/>
      <c r="Q57" s="62">
        <v>8005.1100000000006</v>
      </c>
      <c r="R57" s="27">
        <f t="shared" ref="R57:R66" si="43">Q57*1000/I57</f>
        <v>254.41315747656128</v>
      </c>
      <c r="S57" s="169">
        <v>1</v>
      </c>
      <c r="T57" s="51">
        <v>3.3078807583112005E-2</v>
      </c>
      <c r="U57" s="51">
        <v>3.3370729920322371E-3</v>
      </c>
      <c r="V57" s="51">
        <v>0.10766591873492688</v>
      </c>
      <c r="W57" s="51">
        <v>0.61708566108007445</v>
      </c>
      <c r="X57" s="51">
        <v>0.22619211160973227</v>
      </c>
      <c r="Y57" s="51">
        <v>1.2640428000122111E-2</v>
      </c>
      <c r="Z57" s="25">
        <f t="shared" ref="Z57:Z66" si="44">N57/K57</f>
        <v>0.3956688053884011</v>
      </c>
      <c r="AA57" s="51">
        <v>0</v>
      </c>
      <c r="AB57" s="51">
        <v>2.3335094708255102E-3</v>
      </c>
      <c r="AC57" s="51">
        <v>0.99766649052917444</v>
      </c>
      <c r="AD57" s="28">
        <f t="shared" ref="AD57:AD66" si="45">Q57/K57</f>
        <v>0.60433119461159901</v>
      </c>
    </row>
    <row r="58" spans="1:31" s="20" customFormat="1" ht="20.100000000000001" customHeight="1" x14ac:dyDescent="0.25">
      <c r="A58" s="19"/>
      <c r="B58" s="46">
        <v>56</v>
      </c>
      <c r="C58" s="61">
        <v>5</v>
      </c>
      <c r="D58" s="45" t="s">
        <v>77</v>
      </c>
      <c r="E58" s="29">
        <v>11562</v>
      </c>
      <c r="F58" s="29">
        <v>2040</v>
      </c>
      <c r="G58" s="29">
        <v>40</v>
      </c>
      <c r="H58" s="29">
        <v>31128</v>
      </c>
      <c r="I58" s="29">
        <v>31145</v>
      </c>
      <c r="J58" s="169"/>
      <c r="K58" s="62">
        <v>13468.880335350445</v>
      </c>
      <c r="L58" s="27">
        <f t="shared" si="41"/>
        <v>432.4572270139812</v>
      </c>
      <c r="M58" s="169"/>
      <c r="N58" s="62">
        <v>8526.5002850478777</v>
      </c>
      <c r="O58" s="27">
        <f t="shared" si="42"/>
        <v>273.76786916191611</v>
      </c>
      <c r="P58" s="169">
        <v>5</v>
      </c>
      <c r="Q58" s="62">
        <v>4942.3800503025659</v>
      </c>
      <c r="R58" s="27">
        <f t="shared" si="43"/>
        <v>158.68935785206506</v>
      </c>
      <c r="S58" s="169"/>
      <c r="T58" s="51">
        <v>2.0116107930093958E-2</v>
      </c>
      <c r="U58" s="51">
        <v>0</v>
      </c>
      <c r="V58" s="51">
        <v>0.13205066115747838</v>
      </c>
      <c r="W58" s="51">
        <v>0.42500790228726903</v>
      </c>
      <c r="X58" s="51">
        <v>0.41509061944844639</v>
      </c>
      <c r="Y58" s="51">
        <v>7.7347091767123169E-3</v>
      </c>
      <c r="Z58" s="25">
        <f t="shared" si="44"/>
        <v>0.63305189984272203</v>
      </c>
      <c r="AA58" s="51">
        <v>0</v>
      </c>
      <c r="AB58" s="51">
        <v>3.0248584382103071E-3</v>
      </c>
      <c r="AC58" s="51">
        <v>0.99697514156178968</v>
      </c>
      <c r="AD58" s="28">
        <f t="shared" si="45"/>
        <v>0.36694810015727791</v>
      </c>
    </row>
    <row r="59" spans="1:31" s="20" customFormat="1" ht="20.100000000000001" customHeight="1" x14ac:dyDescent="0.25">
      <c r="A59" s="19"/>
      <c r="B59" s="46">
        <v>67</v>
      </c>
      <c r="C59" s="61">
        <v>5</v>
      </c>
      <c r="D59" s="45" t="s">
        <v>33</v>
      </c>
      <c r="E59" s="29">
        <v>8467</v>
      </c>
      <c r="F59" s="29">
        <v>2792</v>
      </c>
      <c r="G59" s="29">
        <v>0</v>
      </c>
      <c r="H59" s="29">
        <v>21854</v>
      </c>
      <c r="I59" s="29">
        <v>21854</v>
      </c>
      <c r="J59" s="169"/>
      <c r="K59" s="62">
        <v>7249.31</v>
      </c>
      <c r="L59" s="27">
        <f t="shared" si="41"/>
        <v>331.71547542783929</v>
      </c>
      <c r="M59" s="169"/>
      <c r="N59" s="62">
        <v>3168.88</v>
      </c>
      <c r="O59" s="27">
        <f t="shared" si="42"/>
        <v>145.00228791067997</v>
      </c>
      <c r="P59" s="169"/>
      <c r="Q59" s="62">
        <v>4080.43</v>
      </c>
      <c r="R59" s="27">
        <f t="shared" si="43"/>
        <v>186.71318751715933</v>
      </c>
      <c r="S59" s="169">
        <v>1</v>
      </c>
      <c r="T59" s="51">
        <v>3.8000807856403522E-2</v>
      </c>
      <c r="U59" s="51">
        <v>0</v>
      </c>
      <c r="V59" s="51">
        <v>0.16585039509227231</v>
      </c>
      <c r="W59" s="51">
        <v>0.55043737850597052</v>
      </c>
      <c r="X59" s="51">
        <v>0.23682184241751028</v>
      </c>
      <c r="Y59" s="51">
        <v>8.8895761278432756E-3</v>
      </c>
      <c r="Z59" s="25">
        <f t="shared" si="44"/>
        <v>0.43712849912612373</v>
      </c>
      <c r="AA59" s="51">
        <v>0</v>
      </c>
      <c r="AB59" s="51">
        <v>2.132128231583436E-4</v>
      </c>
      <c r="AC59" s="51">
        <v>0.99978678717684166</v>
      </c>
      <c r="AD59" s="28">
        <f t="shared" si="45"/>
        <v>0.56287150087387627</v>
      </c>
    </row>
    <row r="60" spans="1:31" s="26" customFormat="1" ht="20.100000000000001" customHeight="1" x14ac:dyDescent="0.25">
      <c r="A60" s="19"/>
      <c r="B60" s="46">
        <v>214</v>
      </c>
      <c r="C60" s="61">
        <v>5</v>
      </c>
      <c r="D60" s="45" t="s">
        <v>40</v>
      </c>
      <c r="E60" s="29">
        <v>17649</v>
      </c>
      <c r="F60" s="29">
        <v>4435</v>
      </c>
      <c r="G60" s="29">
        <v>0</v>
      </c>
      <c r="H60" s="29">
        <v>46589</v>
      </c>
      <c r="I60" s="29">
        <v>46589</v>
      </c>
      <c r="J60" s="169"/>
      <c r="K60" s="62">
        <v>21125.68</v>
      </c>
      <c r="L60" s="27">
        <f t="shared" si="41"/>
        <v>453.4478095687823</v>
      </c>
      <c r="M60" s="169"/>
      <c r="N60" s="62">
        <v>5982.36</v>
      </c>
      <c r="O60" s="27">
        <f t="shared" si="42"/>
        <v>128.40713473137436</v>
      </c>
      <c r="P60" s="169"/>
      <c r="Q60" s="62">
        <v>15143.32</v>
      </c>
      <c r="R60" s="27">
        <f t="shared" si="43"/>
        <v>325.04067483740795</v>
      </c>
      <c r="S60" s="169">
        <v>1</v>
      </c>
      <c r="T60" s="51">
        <v>4.2911158806892259E-2</v>
      </c>
      <c r="U60" s="51">
        <v>0</v>
      </c>
      <c r="V60" s="51">
        <v>0.13086975708583234</v>
      </c>
      <c r="W60" s="51">
        <v>0.62647684191523079</v>
      </c>
      <c r="X60" s="51">
        <v>0.19395857153364224</v>
      </c>
      <c r="Y60" s="51">
        <v>5.7836706584023703E-3</v>
      </c>
      <c r="Z60" s="25">
        <f t="shared" si="44"/>
        <v>0.28317952368870491</v>
      </c>
      <c r="AA60" s="51">
        <v>0</v>
      </c>
      <c r="AB60" s="51">
        <v>1.8278686575995224E-3</v>
      </c>
      <c r="AC60" s="51">
        <v>0.99817213134240046</v>
      </c>
      <c r="AD60" s="28">
        <f t="shared" si="45"/>
        <v>0.71682047631129509</v>
      </c>
      <c r="AE60" s="71"/>
    </row>
    <row r="61" spans="1:31" s="20" customFormat="1" ht="20.100000000000001" customHeight="1" x14ac:dyDescent="0.25">
      <c r="A61" s="19"/>
      <c r="B61" s="46">
        <v>224</v>
      </c>
      <c r="C61" s="61">
        <v>5</v>
      </c>
      <c r="D61" s="45" t="s">
        <v>137</v>
      </c>
      <c r="E61" s="29">
        <v>1501</v>
      </c>
      <c r="F61" s="29">
        <v>444</v>
      </c>
      <c r="G61" s="29">
        <v>0</v>
      </c>
      <c r="H61" s="29">
        <v>4222</v>
      </c>
      <c r="I61" s="29">
        <v>4222</v>
      </c>
      <c r="J61" s="169"/>
      <c r="K61" s="62">
        <v>1256.3599999999999</v>
      </c>
      <c r="L61" s="27">
        <f t="shared" si="41"/>
        <v>297.57460918995736</v>
      </c>
      <c r="M61" s="169"/>
      <c r="N61" s="62">
        <v>506.57</v>
      </c>
      <c r="O61" s="27">
        <f t="shared" si="42"/>
        <v>119.98342018000947</v>
      </c>
      <c r="P61" s="169">
        <v>5</v>
      </c>
      <c r="Q61" s="62">
        <v>749.79</v>
      </c>
      <c r="R61" s="27">
        <f t="shared" si="43"/>
        <v>177.5911890099479</v>
      </c>
      <c r="S61" s="169"/>
      <c r="T61" s="51">
        <v>4.5916655151311769E-2</v>
      </c>
      <c r="U61" s="51">
        <v>0</v>
      </c>
      <c r="V61" s="51">
        <v>0.32947075428864719</v>
      </c>
      <c r="W61" s="51">
        <v>0.62461259056004115</v>
      </c>
      <c r="X61" s="51">
        <v>0</v>
      </c>
      <c r="Y61" s="51">
        <v>0</v>
      </c>
      <c r="Z61" s="25">
        <f t="shared" si="44"/>
        <v>0.40320449552675985</v>
      </c>
      <c r="AA61" s="51">
        <v>0</v>
      </c>
      <c r="AB61" s="51">
        <v>0</v>
      </c>
      <c r="AC61" s="51">
        <v>1</v>
      </c>
      <c r="AD61" s="28">
        <f t="shared" si="45"/>
        <v>0.59679550447324015</v>
      </c>
    </row>
    <row r="62" spans="1:31" s="20" customFormat="1" ht="20.100000000000001" customHeight="1" x14ac:dyDescent="0.25">
      <c r="A62" s="19"/>
      <c r="B62" s="46">
        <v>233</v>
      </c>
      <c r="C62" s="61">
        <v>5</v>
      </c>
      <c r="D62" s="45" t="s">
        <v>96</v>
      </c>
      <c r="E62" s="29">
        <v>14250</v>
      </c>
      <c r="F62" s="29">
        <v>3741</v>
      </c>
      <c r="G62" s="29">
        <v>0</v>
      </c>
      <c r="H62" s="29">
        <v>41379</v>
      </c>
      <c r="I62" s="29">
        <v>41379</v>
      </c>
      <c r="J62" s="169"/>
      <c r="K62" s="62">
        <v>17851.377181771946</v>
      </c>
      <c r="L62" s="27">
        <f t="shared" si="41"/>
        <v>431.4115174792031</v>
      </c>
      <c r="M62" s="169"/>
      <c r="N62" s="62">
        <v>7671.5796045061534</v>
      </c>
      <c r="O62" s="27">
        <f t="shared" si="42"/>
        <v>185.39789759313066</v>
      </c>
      <c r="P62" s="169"/>
      <c r="Q62" s="62">
        <v>10179.797577265792</v>
      </c>
      <c r="R62" s="27">
        <f t="shared" si="43"/>
        <v>246.01361988607243</v>
      </c>
      <c r="S62" s="169">
        <v>1</v>
      </c>
      <c r="T62" s="51">
        <v>2.972008526980242E-2</v>
      </c>
      <c r="U62" s="51">
        <v>0</v>
      </c>
      <c r="V62" s="51">
        <v>5.621528058532891E-2</v>
      </c>
      <c r="W62" s="51">
        <v>0.41777576004261735</v>
      </c>
      <c r="X62" s="51">
        <v>0.49086756556553612</v>
      </c>
      <c r="Y62" s="51">
        <v>5.4213085367152752E-3</v>
      </c>
      <c r="Z62" s="25">
        <f t="shared" si="44"/>
        <v>0.42974721369618524</v>
      </c>
      <c r="AA62" s="51">
        <v>0</v>
      </c>
      <c r="AB62" s="51">
        <v>2.1513197913589709E-4</v>
      </c>
      <c r="AC62" s="51">
        <v>0.99978486802086408</v>
      </c>
      <c r="AD62" s="28">
        <f t="shared" si="45"/>
        <v>0.57025278630381471</v>
      </c>
    </row>
    <row r="63" spans="1:31" s="20" customFormat="1" ht="20.100000000000001" customHeight="1" x14ac:dyDescent="0.25">
      <c r="A63" s="19"/>
      <c r="B63" s="46">
        <v>524</v>
      </c>
      <c r="C63" s="61">
        <v>5</v>
      </c>
      <c r="D63" s="45" t="s">
        <v>121</v>
      </c>
      <c r="E63" s="29">
        <v>3678</v>
      </c>
      <c r="F63" s="29">
        <v>426</v>
      </c>
      <c r="G63" s="29">
        <v>127</v>
      </c>
      <c r="H63" s="29">
        <v>8795</v>
      </c>
      <c r="I63" s="29">
        <v>8848</v>
      </c>
      <c r="J63" s="169"/>
      <c r="K63" s="62">
        <v>3657.74</v>
      </c>
      <c r="L63" s="27">
        <f t="shared" si="41"/>
        <v>413.3973779385172</v>
      </c>
      <c r="M63" s="169"/>
      <c r="N63" s="62">
        <v>1046.33</v>
      </c>
      <c r="O63" s="27">
        <f t="shared" si="42"/>
        <v>118.25610307414104</v>
      </c>
      <c r="P63" s="169"/>
      <c r="Q63" s="62">
        <v>2611.41</v>
      </c>
      <c r="R63" s="27">
        <f t="shared" si="43"/>
        <v>295.14127486437616</v>
      </c>
      <c r="S63" s="169">
        <v>1</v>
      </c>
      <c r="T63" s="51">
        <v>4.6314260319402105E-2</v>
      </c>
      <c r="U63" s="51">
        <v>0</v>
      </c>
      <c r="V63" s="51">
        <v>0.1889652404117248</v>
      </c>
      <c r="W63" s="51">
        <v>0.64193896762971525</v>
      </c>
      <c r="X63" s="51">
        <v>0.12278153163915782</v>
      </c>
      <c r="Y63" s="51">
        <v>0</v>
      </c>
      <c r="Z63" s="25">
        <f t="shared" si="44"/>
        <v>0.28605915127920517</v>
      </c>
      <c r="AA63" s="51">
        <v>0</v>
      </c>
      <c r="AB63" s="51">
        <v>5.0585698913613725E-3</v>
      </c>
      <c r="AC63" s="51">
        <v>0.99494143010863867</v>
      </c>
      <c r="AD63" s="28">
        <f t="shared" si="45"/>
        <v>0.71394084872079477</v>
      </c>
    </row>
    <row r="64" spans="1:31" s="20" customFormat="1" ht="20.100000000000001" customHeight="1" x14ac:dyDescent="0.25">
      <c r="A64" s="19"/>
      <c r="B64" s="46">
        <v>565</v>
      </c>
      <c r="C64" s="61">
        <v>5</v>
      </c>
      <c r="D64" s="45" t="s">
        <v>83</v>
      </c>
      <c r="E64" s="29">
        <v>3246</v>
      </c>
      <c r="F64" s="29">
        <v>576</v>
      </c>
      <c r="G64" s="29">
        <v>0</v>
      </c>
      <c r="H64" s="29">
        <v>8223</v>
      </c>
      <c r="I64" s="29">
        <v>8223</v>
      </c>
      <c r="J64" s="169"/>
      <c r="K64" s="62">
        <v>3552.3939591796684</v>
      </c>
      <c r="L64" s="27">
        <f t="shared" si="41"/>
        <v>432.00704842267641</v>
      </c>
      <c r="M64" s="169"/>
      <c r="N64" s="62">
        <v>1277.1031673437346</v>
      </c>
      <c r="O64" s="27">
        <f t="shared" si="42"/>
        <v>155.30866683007838</v>
      </c>
      <c r="P64" s="169">
        <v>6</v>
      </c>
      <c r="Q64" s="62">
        <v>2275.2907918359338</v>
      </c>
      <c r="R64" s="27">
        <f t="shared" si="43"/>
        <v>276.69838159259808</v>
      </c>
      <c r="S64" s="169"/>
      <c r="T64" s="51">
        <v>3.5478731208725231E-2</v>
      </c>
      <c r="U64" s="51">
        <v>0</v>
      </c>
      <c r="V64" s="51">
        <v>7.6501258863219046E-3</v>
      </c>
      <c r="W64" s="51">
        <v>0.85388024650496097</v>
      </c>
      <c r="X64" s="51">
        <v>0.10299089639999183</v>
      </c>
      <c r="Y64" s="51">
        <v>0</v>
      </c>
      <c r="Z64" s="25">
        <f t="shared" si="44"/>
        <v>0.35950493723918164</v>
      </c>
      <c r="AA64" s="51">
        <v>0</v>
      </c>
      <c r="AB64" s="51">
        <v>4.8828923493490399E-3</v>
      </c>
      <c r="AC64" s="51">
        <v>0.99511710765065087</v>
      </c>
      <c r="AD64" s="28">
        <f t="shared" si="45"/>
        <v>0.64049506276081836</v>
      </c>
    </row>
    <row r="65" spans="1:30" s="20" customFormat="1" ht="20.100000000000001" customHeight="1" x14ac:dyDescent="0.25">
      <c r="A65" s="19"/>
      <c r="B65" s="46">
        <v>696</v>
      </c>
      <c r="C65" s="61">
        <v>5</v>
      </c>
      <c r="D65" s="45" t="s">
        <v>150</v>
      </c>
      <c r="E65" s="29">
        <v>2257</v>
      </c>
      <c r="F65" s="29">
        <v>164</v>
      </c>
      <c r="G65" s="29">
        <v>0</v>
      </c>
      <c r="H65" s="29">
        <v>5742</v>
      </c>
      <c r="I65" s="29">
        <v>5742</v>
      </c>
      <c r="J65" s="169"/>
      <c r="K65" s="62">
        <v>2166.67</v>
      </c>
      <c r="L65" s="27">
        <f t="shared" si="41"/>
        <v>377.33716475095787</v>
      </c>
      <c r="M65" s="169"/>
      <c r="N65" s="62">
        <v>621.12</v>
      </c>
      <c r="O65" s="27">
        <f t="shared" si="42"/>
        <v>108.17136886102404</v>
      </c>
      <c r="P65" s="169"/>
      <c r="Q65" s="62">
        <v>1545.55</v>
      </c>
      <c r="R65" s="27">
        <f t="shared" si="43"/>
        <v>269.1657958899338</v>
      </c>
      <c r="S65" s="169"/>
      <c r="T65" s="51">
        <v>5.094023699124163E-2</v>
      </c>
      <c r="U65" s="51">
        <v>0</v>
      </c>
      <c r="V65" s="51">
        <v>4.5289155074703762E-2</v>
      </c>
      <c r="W65" s="51">
        <v>0.62290700669757848</v>
      </c>
      <c r="X65" s="51">
        <v>0.28086360123647602</v>
      </c>
      <c r="Y65" s="51">
        <v>0</v>
      </c>
      <c r="Z65" s="25">
        <f t="shared" si="44"/>
        <v>0.28667032819949506</v>
      </c>
      <c r="AA65" s="51">
        <v>0</v>
      </c>
      <c r="AB65" s="51">
        <v>0</v>
      </c>
      <c r="AC65" s="51">
        <v>1</v>
      </c>
      <c r="AD65" s="28">
        <f t="shared" si="45"/>
        <v>0.71332967180050488</v>
      </c>
    </row>
    <row r="66" spans="1:30" s="20" customFormat="1" ht="20.100000000000001" customHeight="1" x14ac:dyDescent="0.25">
      <c r="A66" s="19"/>
      <c r="B66" s="46">
        <v>731</v>
      </c>
      <c r="C66" s="61">
        <v>5</v>
      </c>
      <c r="D66" s="45" t="s">
        <v>36</v>
      </c>
      <c r="E66" s="29">
        <v>4064</v>
      </c>
      <c r="F66" s="29">
        <v>452</v>
      </c>
      <c r="G66" s="29">
        <v>0</v>
      </c>
      <c r="H66" s="29">
        <v>10771</v>
      </c>
      <c r="I66" s="29">
        <v>10771</v>
      </c>
      <c r="J66" s="169"/>
      <c r="K66" s="62">
        <v>4898.1000000000004</v>
      </c>
      <c r="L66" s="27">
        <f t="shared" si="41"/>
        <v>454.74886268684429</v>
      </c>
      <c r="M66" s="169"/>
      <c r="N66" s="62">
        <v>1709.08</v>
      </c>
      <c r="O66" s="27">
        <f t="shared" si="42"/>
        <v>158.67421780707454</v>
      </c>
      <c r="P66" s="169"/>
      <c r="Q66" s="62">
        <v>3189.02</v>
      </c>
      <c r="R66" s="27">
        <f t="shared" si="43"/>
        <v>296.07464487976978</v>
      </c>
      <c r="S66" s="169"/>
      <c r="T66" s="51">
        <v>3.4726285486928639E-2</v>
      </c>
      <c r="U66" s="51">
        <v>0</v>
      </c>
      <c r="V66" s="51">
        <v>9.1645797739134505E-2</v>
      </c>
      <c r="W66" s="51">
        <v>0.58628033795960399</v>
      </c>
      <c r="X66" s="51">
        <v>0.27821400987665879</v>
      </c>
      <c r="Y66" s="51">
        <v>9.1335689376740702E-3</v>
      </c>
      <c r="Z66" s="25">
        <f t="shared" si="44"/>
        <v>0.34892713501153505</v>
      </c>
      <c r="AA66" s="51">
        <v>0</v>
      </c>
      <c r="AB66" s="51">
        <v>1.1665025619155729E-3</v>
      </c>
      <c r="AC66" s="51">
        <v>0.99883349743808447</v>
      </c>
      <c r="AD66" s="28">
        <f t="shared" si="45"/>
        <v>0.65107286498846484</v>
      </c>
    </row>
    <row r="67" spans="1:30" s="74" customFormat="1" x14ac:dyDescent="0.25">
      <c r="A67" s="73"/>
      <c r="B67" s="76"/>
      <c r="C67" s="77"/>
      <c r="D67" s="92" t="s">
        <v>122</v>
      </c>
      <c r="E67" s="93">
        <f>SUM(E57:E66)</f>
        <v>77412</v>
      </c>
      <c r="F67" s="93">
        <f>SUM(F57:F66)</f>
        <v>18732</v>
      </c>
      <c r="G67" s="93">
        <f>SUM(G57:G66)</f>
        <v>167</v>
      </c>
      <c r="H67" s="93">
        <f>SUM(H57:H66)</f>
        <v>210168</v>
      </c>
      <c r="I67" s="93">
        <f>SUM(I57:I66)</f>
        <v>210238</v>
      </c>
      <c r="J67" s="93"/>
      <c r="K67" s="93">
        <f>SUM(K57:K66)</f>
        <v>88472.741476302064</v>
      </c>
      <c r="L67" s="94">
        <f t="shared" ref="L67" si="46">K67*1000/I67</f>
        <v>420.82183751891694</v>
      </c>
      <c r="M67" s="117"/>
      <c r="N67" s="95">
        <f>SUM(N57:N66)</f>
        <v>35750.643056897767</v>
      </c>
      <c r="O67" s="96">
        <f t="shared" ref="O67" si="47">N67*1000/I67</f>
        <v>170.0484358531653</v>
      </c>
      <c r="P67" s="84"/>
      <c r="Q67" s="95">
        <f>SUM(Q57:Q66)</f>
        <v>52722.098419404298</v>
      </c>
      <c r="R67" s="94">
        <f t="shared" ref="R67" si="48">Q67*1000/I67</f>
        <v>250.77340166575166</v>
      </c>
      <c r="S67" s="90"/>
      <c r="T67" s="82"/>
      <c r="U67" s="82"/>
      <c r="V67" s="82"/>
      <c r="W67" s="296" t="s">
        <v>130</v>
      </c>
      <c r="X67" s="297"/>
      <c r="Y67" s="298"/>
      <c r="Z67" s="75">
        <f t="shared" ref="Z67" si="49">N67/K67</f>
        <v>0.40408652948178148</v>
      </c>
      <c r="AA67" s="82"/>
      <c r="AB67" s="82"/>
      <c r="AC67" s="82"/>
      <c r="AD67" s="83">
        <f t="shared" ref="AD67" si="50">Q67/K67</f>
        <v>0.59591347051821852</v>
      </c>
    </row>
    <row r="68" spans="1:30" s="74" customFormat="1" x14ac:dyDescent="0.25">
      <c r="A68" s="73"/>
      <c r="B68" s="76"/>
      <c r="C68" s="77"/>
      <c r="D68" s="78"/>
      <c r="E68" s="79"/>
      <c r="F68" s="79"/>
      <c r="G68" s="79"/>
      <c r="H68" s="79"/>
      <c r="I68" s="79"/>
      <c r="J68" s="86"/>
      <c r="K68" s="100"/>
      <c r="L68" s="101"/>
      <c r="M68" s="117"/>
      <c r="N68" s="100"/>
      <c r="O68" s="80"/>
      <c r="P68" s="84"/>
      <c r="Q68" s="100"/>
      <c r="R68" s="101"/>
      <c r="S68" s="90"/>
      <c r="T68" s="82"/>
      <c r="U68" s="82"/>
      <c r="V68" s="82"/>
      <c r="W68" s="82"/>
      <c r="X68" s="82"/>
      <c r="Y68" s="82"/>
      <c r="Z68" s="75"/>
      <c r="AA68" s="82"/>
      <c r="AB68" s="82"/>
      <c r="AC68" s="82"/>
      <c r="AD68" s="83"/>
    </row>
    <row r="69" spans="1:30" s="74" customFormat="1" ht="18" thickBot="1" x14ac:dyDescent="0.3">
      <c r="A69" s="73"/>
      <c r="B69" s="76"/>
      <c r="C69" s="77"/>
      <c r="D69" s="102"/>
      <c r="E69" s="103"/>
      <c r="F69" s="103"/>
      <c r="G69" s="103"/>
      <c r="H69" s="103"/>
      <c r="I69" s="103"/>
      <c r="J69" s="114"/>
      <c r="K69" s="105"/>
      <c r="L69" s="106"/>
      <c r="M69" s="118"/>
      <c r="N69" s="105"/>
      <c r="O69" s="107"/>
      <c r="P69" s="108"/>
      <c r="Q69" s="105"/>
      <c r="R69" s="106"/>
      <c r="S69" s="116"/>
      <c r="T69" s="110"/>
      <c r="U69" s="110"/>
      <c r="V69" s="110"/>
      <c r="W69" s="110"/>
      <c r="X69" s="110"/>
      <c r="Y69" s="110"/>
      <c r="Z69" s="111"/>
      <c r="AA69" s="110"/>
      <c r="AB69" s="110"/>
      <c r="AC69" s="110"/>
      <c r="AD69" s="112"/>
    </row>
    <row r="70" spans="1:30" s="74" customFormat="1" ht="17.25" customHeight="1" thickBot="1" x14ac:dyDescent="0.3">
      <c r="A70" s="73"/>
      <c r="B70" s="76"/>
      <c r="C70" s="113"/>
      <c r="D70" s="299" t="s">
        <v>125</v>
      </c>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1"/>
    </row>
    <row r="71" spans="1:30" s="20" customFormat="1" ht="20.100000000000001" customHeight="1" x14ac:dyDescent="0.25">
      <c r="A71" s="19"/>
      <c r="B71" s="46">
        <v>414</v>
      </c>
      <c r="C71" s="61">
        <v>6</v>
      </c>
      <c r="D71" s="45" t="s">
        <v>60</v>
      </c>
      <c r="E71" s="29">
        <v>2775</v>
      </c>
      <c r="F71" s="29">
        <v>875</v>
      </c>
      <c r="G71" s="29">
        <v>0</v>
      </c>
      <c r="H71" s="29">
        <v>8000</v>
      </c>
      <c r="I71" s="29">
        <v>8000</v>
      </c>
      <c r="J71" s="169"/>
      <c r="K71" s="62">
        <v>2474.9699999999998</v>
      </c>
      <c r="L71" s="27">
        <f t="shared" ref="L71:L80" si="51">K71*1000/I71</f>
        <v>309.37124999999997</v>
      </c>
      <c r="M71" s="169"/>
      <c r="N71" s="62">
        <v>523.09</v>
      </c>
      <c r="O71" s="27">
        <f t="shared" ref="O71:O80" si="52">N71*1000/I71</f>
        <v>65.386250000000004</v>
      </c>
      <c r="P71" s="169"/>
      <c r="Q71" s="62">
        <v>1951.88</v>
      </c>
      <c r="R71" s="27">
        <f t="shared" ref="R71:R80" si="53">Q71*1000/I71</f>
        <v>243.98500000000001</v>
      </c>
      <c r="S71" s="169"/>
      <c r="T71" s="51">
        <v>8.4268481523256028E-2</v>
      </c>
      <c r="U71" s="51">
        <v>0</v>
      </c>
      <c r="V71" s="51">
        <v>4.8557609589172032E-2</v>
      </c>
      <c r="W71" s="51">
        <v>0.86717390888757195</v>
      </c>
      <c r="X71" s="51">
        <v>0</v>
      </c>
      <c r="Y71" s="51">
        <v>0</v>
      </c>
      <c r="Z71" s="25">
        <f t="shared" ref="Z71:Z80" si="54">N71/K71</f>
        <v>0.21135205679260763</v>
      </c>
      <c r="AA71" s="51">
        <v>0</v>
      </c>
      <c r="AB71" s="51">
        <v>5.4767711129782562E-3</v>
      </c>
      <c r="AC71" s="51">
        <v>0.99452322888702172</v>
      </c>
      <c r="AD71" s="28">
        <f t="shared" ref="AD71:AD80" si="55">Q71/K71</f>
        <v>0.78864794320739251</v>
      </c>
    </row>
    <row r="72" spans="1:30" s="20" customFormat="1" ht="20.100000000000001" customHeight="1" x14ac:dyDescent="0.25">
      <c r="A72" s="19"/>
      <c r="B72" s="46">
        <v>426</v>
      </c>
      <c r="C72" s="61">
        <v>6</v>
      </c>
      <c r="D72" s="45" t="s">
        <v>146</v>
      </c>
      <c r="E72" s="29">
        <v>4035</v>
      </c>
      <c r="F72" s="29">
        <v>1607</v>
      </c>
      <c r="G72" s="29">
        <v>180</v>
      </c>
      <c r="H72" s="29">
        <v>10498</v>
      </c>
      <c r="I72" s="29">
        <v>10573</v>
      </c>
      <c r="J72" s="169"/>
      <c r="K72" s="62">
        <v>3190.4</v>
      </c>
      <c r="L72" s="27">
        <f t="shared" si="51"/>
        <v>301.74973990352788</v>
      </c>
      <c r="M72" s="169"/>
      <c r="N72" s="62">
        <v>649.07000000000005</v>
      </c>
      <c r="O72" s="27">
        <f t="shared" si="52"/>
        <v>61.389388063936444</v>
      </c>
      <c r="P72" s="169"/>
      <c r="Q72" s="62">
        <v>2541.33</v>
      </c>
      <c r="R72" s="27">
        <f t="shared" si="53"/>
        <v>240.3603518395914</v>
      </c>
      <c r="S72" s="169"/>
      <c r="T72" s="51">
        <v>8.9112114255781347E-2</v>
      </c>
      <c r="U72" s="51">
        <v>0</v>
      </c>
      <c r="V72" s="51">
        <v>0.12325327006332136</v>
      </c>
      <c r="W72" s="51">
        <v>0.77534010199208092</v>
      </c>
      <c r="X72" s="51">
        <v>0</v>
      </c>
      <c r="Y72" s="51">
        <v>1.2294513688816306E-2</v>
      </c>
      <c r="Z72" s="25">
        <f t="shared" si="54"/>
        <v>0.20344470912738216</v>
      </c>
      <c r="AA72" s="51">
        <v>0</v>
      </c>
      <c r="AB72" s="51">
        <v>0</v>
      </c>
      <c r="AC72" s="51">
        <v>1</v>
      </c>
      <c r="AD72" s="28">
        <f t="shared" si="55"/>
        <v>0.79655529087261778</v>
      </c>
    </row>
    <row r="73" spans="1:30" s="20" customFormat="1" ht="20.100000000000001" customHeight="1" x14ac:dyDescent="0.25">
      <c r="A73" s="19"/>
      <c r="B73" s="46">
        <v>430</v>
      </c>
      <c r="C73" s="61">
        <v>6</v>
      </c>
      <c r="D73" s="45" t="s">
        <v>102</v>
      </c>
      <c r="E73" s="29">
        <v>12095</v>
      </c>
      <c r="F73" s="29">
        <v>5715</v>
      </c>
      <c r="G73" s="29">
        <v>0</v>
      </c>
      <c r="H73" s="29">
        <v>41788</v>
      </c>
      <c r="I73" s="29">
        <v>41788</v>
      </c>
      <c r="J73" s="169"/>
      <c r="K73" s="62">
        <v>19425.939999999999</v>
      </c>
      <c r="L73" s="27">
        <f t="shared" si="51"/>
        <v>464.86886187422226</v>
      </c>
      <c r="M73" s="169"/>
      <c r="N73" s="62">
        <v>4693.33</v>
      </c>
      <c r="O73" s="27">
        <f t="shared" si="52"/>
        <v>112.31286493730258</v>
      </c>
      <c r="P73" s="169"/>
      <c r="Q73" s="62">
        <v>14732.61</v>
      </c>
      <c r="R73" s="27">
        <f t="shared" si="53"/>
        <v>352.55599693691971</v>
      </c>
      <c r="S73" s="169"/>
      <c r="T73" s="51">
        <v>4.9058983706664568E-2</v>
      </c>
      <c r="U73" s="51">
        <v>0</v>
      </c>
      <c r="V73" s="51">
        <v>0.16384954818859956</v>
      </c>
      <c r="W73" s="51">
        <v>0.77558577811489926</v>
      </c>
      <c r="X73" s="51">
        <v>0</v>
      </c>
      <c r="Y73" s="51">
        <v>1.1505689989836641E-2</v>
      </c>
      <c r="Z73" s="25">
        <f t="shared" si="54"/>
        <v>0.24160117863022332</v>
      </c>
      <c r="AA73" s="51">
        <v>0</v>
      </c>
      <c r="AB73" s="51">
        <v>0</v>
      </c>
      <c r="AC73" s="51">
        <v>1</v>
      </c>
      <c r="AD73" s="28">
        <f t="shared" si="55"/>
        <v>0.75839882136977677</v>
      </c>
    </row>
    <row r="74" spans="1:30" s="20" customFormat="1" ht="20.100000000000001" customHeight="1" x14ac:dyDescent="0.25">
      <c r="A74" s="19"/>
      <c r="B74" s="46">
        <v>623</v>
      </c>
      <c r="C74" s="61">
        <v>6</v>
      </c>
      <c r="D74" s="45" t="s">
        <v>45</v>
      </c>
      <c r="E74" s="29">
        <v>2312</v>
      </c>
      <c r="F74" s="29">
        <v>39</v>
      </c>
      <c r="G74" s="29">
        <v>0</v>
      </c>
      <c r="H74" s="29">
        <v>4996</v>
      </c>
      <c r="I74" s="29">
        <v>4996</v>
      </c>
      <c r="J74" s="169"/>
      <c r="K74" s="62">
        <v>2258.41</v>
      </c>
      <c r="L74" s="27">
        <f t="shared" si="51"/>
        <v>452.04363490792633</v>
      </c>
      <c r="M74" s="169"/>
      <c r="N74" s="62">
        <v>772.73</v>
      </c>
      <c r="O74" s="27">
        <f t="shared" si="52"/>
        <v>154.6697357886309</v>
      </c>
      <c r="P74" s="169"/>
      <c r="Q74" s="62">
        <v>1485.68</v>
      </c>
      <c r="R74" s="27">
        <f t="shared" si="53"/>
        <v>297.37389911929546</v>
      </c>
      <c r="S74" s="169"/>
      <c r="T74" s="51">
        <v>3.5626933081412654E-2</v>
      </c>
      <c r="U74" s="51">
        <v>0</v>
      </c>
      <c r="V74" s="51">
        <v>0.48803592457908973</v>
      </c>
      <c r="W74" s="51">
        <v>0.34103761986722397</v>
      </c>
      <c r="X74" s="51">
        <v>0.13529952247227361</v>
      </c>
      <c r="Y74" s="51">
        <v>0</v>
      </c>
      <c r="Z74" s="25">
        <f t="shared" si="54"/>
        <v>0.34215665003254503</v>
      </c>
      <c r="AA74" s="51">
        <v>0</v>
      </c>
      <c r="AB74" s="51">
        <v>1.8308114802649291E-2</v>
      </c>
      <c r="AC74" s="51">
        <v>0.98169188519735073</v>
      </c>
      <c r="AD74" s="28">
        <f t="shared" si="55"/>
        <v>0.65784334996745508</v>
      </c>
    </row>
    <row r="75" spans="1:30" s="20" customFormat="1" ht="20.100000000000001" customHeight="1" x14ac:dyDescent="0.25">
      <c r="A75" s="19"/>
      <c r="B75" s="46">
        <v>697</v>
      </c>
      <c r="C75" s="61">
        <v>6</v>
      </c>
      <c r="D75" s="45" t="s">
        <v>151</v>
      </c>
      <c r="E75" s="29">
        <v>3813</v>
      </c>
      <c r="F75" s="29">
        <v>65</v>
      </c>
      <c r="G75" s="29">
        <v>1912</v>
      </c>
      <c r="H75" s="29">
        <v>5586</v>
      </c>
      <c r="I75" s="29">
        <v>6382</v>
      </c>
      <c r="J75" s="169"/>
      <c r="K75" s="62">
        <v>1794</v>
      </c>
      <c r="L75" s="27">
        <f t="shared" si="51"/>
        <v>281.10310247571294</v>
      </c>
      <c r="M75" s="169"/>
      <c r="N75" s="62">
        <v>138.74</v>
      </c>
      <c r="O75" s="27">
        <f t="shared" si="52"/>
        <v>21.739266687558757</v>
      </c>
      <c r="P75" s="169"/>
      <c r="Q75" s="62">
        <v>1655.26</v>
      </c>
      <c r="R75" s="27">
        <f t="shared" si="53"/>
        <v>259.36383578815418</v>
      </c>
      <c r="S75" s="169">
        <v>3</v>
      </c>
      <c r="T75" s="51">
        <v>0.22185382730286868</v>
      </c>
      <c r="U75" s="51">
        <v>0</v>
      </c>
      <c r="V75" s="51">
        <v>0</v>
      </c>
      <c r="W75" s="51">
        <v>0.77814617269713127</v>
      </c>
      <c r="X75" s="51">
        <v>0</v>
      </c>
      <c r="Y75" s="51">
        <v>0</v>
      </c>
      <c r="Z75" s="25">
        <f t="shared" si="54"/>
        <v>7.7335562987736903E-2</v>
      </c>
      <c r="AA75" s="51">
        <v>0</v>
      </c>
      <c r="AB75" s="51">
        <v>0</v>
      </c>
      <c r="AC75" s="51">
        <v>1</v>
      </c>
      <c r="AD75" s="28">
        <f t="shared" si="55"/>
        <v>0.92266443701226308</v>
      </c>
    </row>
    <row r="76" spans="1:30" s="20" customFormat="1" ht="20.100000000000001" customHeight="1" x14ac:dyDescent="0.25">
      <c r="A76" s="19"/>
      <c r="B76" s="46">
        <v>904</v>
      </c>
      <c r="C76" s="61">
        <v>6</v>
      </c>
      <c r="D76" s="45" t="s">
        <v>94</v>
      </c>
      <c r="E76" s="29">
        <v>437</v>
      </c>
      <c r="F76" s="29">
        <v>0</v>
      </c>
      <c r="G76" s="29">
        <v>69</v>
      </c>
      <c r="H76" s="29">
        <v>712</v>
      </c>
      <c r="I76" s="29">
        <v>741</v>
      </c>
      <c r="J76" s="169"/>
      <c r="K76" s="62">
        <v>195.85</v>
      </c>
      <c r="L76" s="27">
        <f t="shared" si="51"/>
        <v>264.30499325236167</v>
      </c>
      <c r="M76" s="169"/>
      <c r="N76" s="62">
        <v>76.22</v>
      </c>
      <c r="O76" s="27">
        <f t="shared" si="52"/>
        <v>102.86099865047234</v>
      </c>
      <c r="P76" s="169"/>
      <c r="Q76" s="62">
        <v>119.63</v>
      </c>
      <c r="R76" s="27">
        <f t="shared" si="53"/>
        <v>161.44399460188933</v>
      </c>
      <c r="S76" s="169"/>
      <c r="T76" s="51">
        <v>5.1430070847546576E-2</v>
      </c>
      <c r="U76" s="51">
        <v>0</v>
      </c>
      <c r="V76" s="51">
        <v>0</v>
      </c>
      <c r="W76" s="51">
        <v>0.94856992915245342</v>
      </c>
      <c r="X76" s="51">
        <v>0</v>
      </c>
      <c r="Y76" s="51">
        <v>0</v>
      </c>
      <c r="Z76" s="25">
        <f t="shared" si="54"/>
        <v>0.38917538932856777</v>
      </c>
      <c r="AA76" s="51">
        <v>0</v>
      </c>
      <c r="AB76" s="51">
        <v>0</v>
      </c>
      <c r="AC76" s="51">
        <v>1</v>
      </c>
      <c r="AD76" s="28">
        <f t="shared" si="55"/>
        <v>0.61082461067143223</v>
      </c>
    </row>
    <row r="77" spans="1:30" s="20" customFormat="1" ht="20.100000000000001" customHeight="1" x14ac:dyDescent="0.25">
      <c r="A77" s="19"/>
      <c r="B77" s="46">
        <v>906</v>
      </c>
      <c r="C77" s="61">
        <v>6</v>
      </c>
      <c r="D77" s="45" t="s">
        <v>138</v>
      </c>
      <c r="E77" s="29">
        <v>2297</v>
      </c>
      <c r="F77" s="29">
        <v>175</v>
      </c>
      <c r="G77" s="29">
        <v>164</v>
      </c>
      <c r="H77" s="29">
        <v>5272</v>
      </c>
      <c r="I77" s="29">
        <v>5340</v>
      </c>
      <c r="J77" s="169"/>
      <c r="K77" s="62">
        <v>1532.62</v>
      </c>
      <c r="L77" s="27">
        <f t="shared" si="51"/>
        <v>287.00749063670412</v>
      </c>
      <c r="M77" s="169"/>
      <c r="N77" s="62">
        <v>602.26</v>
      </c>
      <c r="O77" s="27">
        <f t="shared" si="52"/>
        <v>112.78277153558052</v>
      </c>
      <c r="P77" s="169"/>
      <c r="Q77" s="62">
        <v>930.36</v>
      </c>
      <c r="R77" s="27">
        <f t="shared" si="53"/>
        <v>174.22471910112358</v>
      </c>
      <c r="S77" s="169"/>
      <c r="T77" s="51">
        <v>4.8234981569421846E-2</v>
      </c>
      <c r="U77" s="51">
        <v>0</v>
      </c>
      <c r="V77" s="51">
        <v>8.5179158502972138E-3</v>
      </c>
      <c r="W77" s="51">
        <v>0.65352173479892406</v>
      </c>
      <c r="X77" s="51">
        <v>0.28972536778135694</v>
      </c>
      <c r="Y77" s="51">
        <v>0</v>
      </c>
      <c r="Z77" s="25">
        <f t="shared" si="54"/>
        <v>0.39296107319492113</v>
      </c>
      <c r="AA77" s="51">
        <v>0</v>
      </c>
      <c r="AB77" s="51">
        <v>5.9976783180704244E-3</v>
      </c>
      <c r="AC77" s="51">
        <v>0.99400232168192948</v>
      </c>
      <c r="AD77" s="28">
        <f t="shared" si="55"/>
        <v>0.60703892680507898</v>
      </c>
    </row>
    <row r="78" spans="1:30" s="20" customFormat="1" ht="20.100000000000001" customHeight="1" x14ac:dyDescent="0.25">
      <c r="A78" s="19"/>
      <c r="B78" s="46">
        <v>917</v>
      </c>
      <c r="C78" s="61">
        <v>6</v>
      </c>
      <c r="D78" s="45" t="s">
        <v>95</v>
      </c>
      <c r="E78" s="29">
        <v>991</v>
      </c>
      <c r="F78" s="29">
        <v>30</v>
      </c>
      <c r="G78" s="29">
        <v>337</v>
      </c>
      <c r="H78" s="29">
        <v>1269</v>
      </c>
      <c r="I78" s="29">
        <v>1409</v>
      </c>
      <c r="J78" s="169"/>
      <c r="K78" s="62">
        <v>481.85</v>
      </c>
      <c r="L78" s="27">
        <f t="shared" si="51"/>
        <v>341.98012775017742</v>
      </c>
      <c r="M78" s="169"/>
      <c r="N78" s="62">
        <v>106.77</v>
      </c>
      <c r="O78" s="27">
        <f t="shared" si="52"/>
        <v>75.77714691270404</v>
      </c>
      <c r="P78" s="169"/>
      <c r="Q78" s="62">
        <v>375.08</v>
      </c>
      <c r="R78" s="27">
        <f t="shared" si="53"/>
        <v>266.20298083747338</v>
      </c>
      <c r="S78" s="169">
        <v>3</v>
      </c>
      <c r="T78" s="51">
        <v>6.5467828041584714E-2</v>
      </c>
      <c r="U78" s="51">
        <v>0</v>
      </c>
      <c r="V78" s="51">
        <v>0</v>
      </c>
      <c r="W78" s="51">
        <v>0.93453217195841531</v>
      </c>
      <c r="X78" s="51">
        <v>0</v>
      </c>
      <c r="Y78" s="51">
        <v>0</v>
      </c>
      <c r="Z78" s="25">
        <f t="shared" si="54"/>
        <v>0.2215834803362042</v>
      </c>
      <c r="AA78" s="51">
        <v>0</v>
      </c>
      <c r="AB78" s="51">
        <v>0</v>
      </c>
      <c r="AC78" s="51">
        <v>1</v>
      </c>
      <c r="AD78" s="28">
        <f t="shared" si="55"/>
        <v>0.77841651966379577</v>
      </c>
    </row>
    <row r="79" spans="1:30" s="20" customFormat="1" ht="20.100000000000001" customHeight="1" x14ac:dyDescent="0.25">
      <c r="A79" s="19"/>
      <c r="B79" s="46">
        <v>959</v>
      </c>
      <c r="C79" s="61">
        <v>6</v>
      </c>
      <c r="D79" s="45" t="s">
        <v>134</v>
      </c>
      <c r="E79" s="29">
        <v>2145</v>
      </c>
      <c r="F79" s="29">
        <v>52</v>
      </c>
      <c r="G79" s="29">
        <v>283</v>
      </c>
      <c r="H79" s="29">
        <v>5074</v>
      </c>
      <c r="I79" s="29">
        <v>5192</v>
      </c>
      <c r="J79" s="169"/>
      <c r="K79" s="62">
        <v>1892.63</v>
      </c>
      <c r="L79" s="27">
        <f t="shared" si="51"/>
        <v>364.52812018489982</v>
      </c>
      <c r="M79" s="169"/>
      <c r="N79" s="62">
        <v>492.97</v>
      </c>
      <c r="O79" s="27">
        <f t="shared" si="52"/>
        <v>94.947996918335903</v>
      </c>
      <c r="P79" s="169"/>
      <c r="Q79" s="62">
        <v>1399.66</v>
      </c>
      <c r="R79" s="27">
        <f t="shared" si="53"/>
        <v>269.58012326656393</v>
      </c>
      <c r="S79" s="169">
        <v>2</v>
      </c>
      <c r="T79" s="51">
        <v>5.6717447309166884E-2</v>
      </c>
      <c r="U79" s="51">
        <v>0</v>
      </c>
      <c r="V79" s="51">
        <v>0</v>
      </c>
      <c r="W79" s="51">
        <v>0.94328255269083305</v>
      </c>
      <c r="X79" s="51">
        <v>0</v>
      </c>
      <c r="Y79" s="51">
        <v>0</v>
      </c>
      <c r="Z79" s="25">
        <f t="shared" si="54"/>
        <v>0.26046823732055396</v>
      </c>
      <c r="AA79" s="51">
        <v>0</v>
      </c>
      <c r="AB79" s="51">
        <v>0</v>
      </c>
      <c r="AC79" s="51">
        <v>1</v>
      </c>
      <c r="AD79" s="28">
        <f t="shared" si="55"/>
        <v>0.73953176267944609</v>
      </c>
    </row>
    <row r="80" spans="1:30" s="20" customFormat="1" ht="20.100000000000001" customHeight="1" x14ac:dyDescent="0.25">
      <c r="A80" s="19"/>
      <c r="B80" s="46">
        <v>988</v>
      </c>
      <c r="C80" s="61">
        <v>6</v>
      </c>
      <c r="D80" s="45" t="s">
        <v>119</v>
      </c>
      <c r="E80" s="29">
        <v>816</v>
      </c>
      <c r="F80" s="29">
        <v>0</v>
      </c>
      <c r="G80" s="29">
        <v>0</v>
      </c>
      <c r="H80" s="29">
        <v>2748</v>
      </c>
      <c r="I80" s="29">
        <v>2748</v>
      </c>
      <c r="J80" s="169"/>
      <c r="K80" s="62">
        <v>920.37</v>
      </c>
      <c r="L80" s="27">
        <f t="shared" si="51"/>
        <v>334.92358078602621</v>
      </c>
      <c r="M80" s="169"/>
      <c r="N80" s="62">
        <v>196.04</v>
      </c>
      <c r="O80" s="27">
        <f t="shared" si="52"/>
        <v>71.339155749636106</v>
      </c>
      <c r="P80" s="169"/>
      <c r="Q80" s="62">
        <v>724.33</v>
      </c>
      <c r="R80" s="27">
        <f t="shared" si="53"/>
        <v>263.58442503639009</v>
      </c>
      <c r="S80" s="169">
        <v>3</v>
      </c>
      <c r="T80" s="51">
        <v>7.7229136910834523E-2</v>
      </c>
      <c r="U80" s="51">
        <v>0</v>
      </c>
      <c r="V80" s="51">
        <v>1.0201999591920016E-2</v>
      </c>
      <c r="W80" s="51">
        <v>0.91256886349724553</v>
      </c>
      <c r="X80" s="51">
        <v>0</v>
      </c>
      <c r="Y80" s="51">
        <v>0</v>
      </c>
      <c r="Z80" s="25">
        <f t="shared" si="54"/>
        <v>0.21300129295826678</v>
      </c>
      <c r="AA80" s="51">
        <v>0</v>
      </c>
      <c r="AB80" s="51">
        <v>0</v>
      </c>
      <c r="AC80" s="51">
        <v>1</v>
      </c>
      <c r="AD80" s="28">
        <f t="shared" si="55"/>
        <v>0.78699870704173325</v>
      </c>
    </row>
    <row r="81" spans="1:31" s="74" customFormat="1" x14ac:dyDescent="0.25">
      <c r="A81" s="72"/>
      <c r="B81" s="76"/>
      <c r="C81" s="77"/>
      <c r="D81" s="92" t="s">
        <v>122</v>
      </c>
      <c r="E81" s="93">
        <f>SUM(E71:E80)</f>
        <v>31716</v>
      </c>
      <c r="F81" s="93">
        <f t="shared" ref="F81:I81" si="56">SUM(F71:F80)</f>
        <v>8558</v>
      </c>
      <c r="G81" s="93">
        <f t="shared" si="56"/>
        <v>2945</v>
      </c>
      <c r="H81" s="93">
        <f t="shared" si="56"/>
        <v>85943</v>
      </c>
      <c r="I81" s="93">
        <f t="shared" si="56"/>
        <v>87169</v>
      </c>
      <c r="J81" s="93"/>
      <c r="K81" s="93">
        <f>SUM(K71:K80)</f>
        <v>34167.039999999994</v>
      </c>
      <c r="L81" s="94">
        <f t="shared" ref="L81" si="57">K81*1000/I81</f>
        <v>391.96319792586803</v>
      </c>
      <c r="M81" s="86"/>
      <c r="N81" s="95">
        <f>SUM(N71:N80)</f>
        <v>8251.2200000000012</v>
      </c>
      <c r="O81" s="96">
        <f t="shared" ref="O81" si="58">N81*1000/I81</f>
        <v>94.657733827392775</v>
      </c>
      <c r="P81" s="84"/>
      <c r="Q81" s="95">
        <f>SUM(Q71:Q80)</f>
        <v>25915.820000000003</v>
      </c>
      <c r="R81" s="94">
        <f t="shared" ref="R81" si="59">Q81*1000/I81</f>
        <v>297.3054640984754</v>
      </c>
      <c r="S81" s="85"/>
      <c r="T81" s="82"/>
      <c r="U81" s="82"/>
      <c r="V81" s="82"/>
      <c r="W81" s="296" t="s">
        <v>130</v>
      </c>
      <c r="X81" s="297"/>
      <c r="Y81" s="298"/>
      <c r="Z81" s="75">
        <f t="shared" ref="Z81" si="60">N81/K81</f>
        <v>0.24149648316037919</v>
      </c>
      <c r="AA81" s="82"/>
      <c r="AB81" s="82"/>
      <c r="AC81" s="82"/>
      <c r="AD81" s="83">
        <f t="shared" ref="AD81" si="61">Q81/K81</f>
        <v>0.75850351683962114</v>
      </c>
    </row>
    <row r="82" spans="1:31" s="74" customFormat="1" x14ac:dyDescent="0.25">
      <c r="A82" s="72"/>
      <c r="B82" s="76"/>
      <c r="C82" s="77"/>
      <c r="D82" s="78"/>
      <c r="E82" s="79"/>
      <c r="F82" s="79"/>
      <c r="G82" s="79"/>
      <c r="H82" s="79"/>
      <c r="I82" s="79"/>
      <c r="J82" s="88"/>
      <c r="K82" s="100"/>
      <c r="L82" s="101"/>
      <c r="M82" s="86"/>
      <c r="N82" s="100"/>
      <c r="O82" s="80"/>
      <c r="P82" s="84"/>
      <c r="Q82" s="100"/>
      <c r="R82" s="101"/>
      <c r="S82" s="85"/>
      <c r="T82" s="82"/>
      <c r="U82" s="82"/>
      <c r="V82" s="82"/>
      <c r="W82" s="82"/>
      <c r="X82" s="82"/>
      <c r="Y82" s="82"/>
      <c r="Z82" s="75"/>
      <c r="AA82" s="82"/>
      <c r="AB82" s="82"/>
      <c r="AC82" s="82"/>
      <c r="AD82" s="83"/>
    </row>
    <row r="83" spans="1:31" s="74" customFormat="1" ht="18" thickBot="1" x14ac:dyDescent="0.3">
      <c r="A83" s="72"/>
      <c r="B83" s="76"/>
      <c r="C83" s="77"/>
      <c r="D83" s="102"/>
      <c r="E83" s="103"/>
      <c r="F83" s="103"/>
      <c r="G83" s="103"/>
      <c r="H83" s="103"/>
      <c r="I83" s="103"/>
      <c r="J83" s="104"/>
      <c r="K83" s="105"/>
      <c r="L83" s="106"/>
      <c r="M83" s="114"/>
      <c r="N83" s="105"/>
      <c r="O83" s="107"/>
      <c r="P83" s="108"/>
      <c r="Q83" s="105"/>
      <c r="R83" s="106"/>
      <c r="S83" s="115"/>
      <c r="T83" s="110"/>
      <c r="U83" s="110"/>
      <c r="V83" s="110"/>
      <c r="W83" s="110"/>
      <c r="X83" s="110"/>
      <c r="Y83" s="110"/>
      <c r="Z83" s="111"/>
      <c r="AA83" s="110"/>
      <c r="AB83" s="110"/>
      <c r="AC83" s="110"/>
      <c r="AD83" s="112"/>
    </row>
    <row r="84" spans="1:31" s="74" customFormat="1" ht="15.75" thickBot="1" x14ac:dyDescent="0.3">
      <c r="A84" s="72"/>
      <c r="B84" s="177"/>
      <c r="C84" s="178"/>
      <c r="D84" s="312" t="s">
        <v>126</v>
      </c>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4"/>
    </row>
    <row r="85" spans="1:31" s="20" customFormat="1" ht="20.100000000000001" customHeight="1" x14ac:dyDescent="0.25">
      <c r="A85" s="19"/>
      <c r="B85" s="158">
        <v>39</v>
      </c>
      <c r="C85" s="159">
        <v>7</v>
      </c>
      <c r="D85" s="160" t="s">
        <v>73</v>
      </c>
      <c r="E85" s="161">
        <v>2301</v>
      </c>
      <c r="F85" s="161">
        <v>0</v>
      </c>
      <c r="G85" s="161">
        <v>0</v>
      </c>
      <c r="H85" s="161">
        <v>4712</v>
      </c>
      <c r="I85" s="161">
        <v>4712</v>
      </c>
      <c r="J85" s="170"/>
      <c r="K85" s="162">
        <v>2556.61</v>
      </c>
      <c r="L85" s="163">
        <f t="shared" ref="L85:L118" si="62">K85*1000/I85</f>
        <v>542.57427843803055</v>
      </c>
      <c r="M85" s="170"/>
      <c r="N85" s="162">
        <v>1430.76</v>
      </c>
      <c r="O85" s="163">
        <f t="shared" ref="O85:O118" si="63">N85*1000/I85</f>
        <v>303.64176570458403</v>
      </c>
      <c r="P85" s="170"/>
      <c r="Q85" s="162">
        <v>1125.8499999999999</v>
      </c>
      <c r="R85" s="163">
        <f t="shared" ref="R85:R118" si="64">Q85*1000/I85</f>
        <v>238.93251273344652</v>
      </c>
      <c r="S85" s="170"/>
      <c r="T85" s="164">
        <v>1.8144203080880092E-2</v>
      </c>
      <c r="U85" s="164">
        <v>0</v>
      </c>
      <c r="V85" s="164">
        <v>1.0700606670580671E-2</v>
      </c>
      <c r="W85" s="164">
        <v>0.90843328021471104</v>
      </c>
      <c r="X85" s="164">
        <v>6.2721910033828168E-2</v>
      </c>
      <c r="Y85" s="164">
        <v>0</v>
      </c>
      <c r="Z85" s="165">
        <f t="shared" ref="Z85:Z118" si="65">N85/K85</f>
        <v>0.55963169978995619</v>
      </c>
      <c r="AA85" s="164">
        <v>0</v>
      </c>
      <c r="AB85" s="164">
        <v>0</v>
      </c>
      <c r="AC85" s="164">
        <v>1</v>
      </c>
      <c r="AD85" s="166">
        <f t="shared" ref="AD85:AD118" si="66">Q85/K85</f>
        <v>0.44036830021004369</v>
      </c>
      <c r="AE85" s="172"/>
    </row>
    <row r="86" spans="1:31" s="20" customFormat="1" ht="20.100000000000001" customHeight="1" x14ac:dyDescent="0.25">
      <c r="A86" s="19"/>
      <c r="B86" s="46">
        <v>162</v>
      </c>
      <c r="C86" s="61">
        <v>7</v>
      </c>
      <c r="D86" s="45" t="s">
        <v>99</v>
      </c>
      <c r="E86" s="29">
        <v>7381</v>
      </c>
      <c r="F86" s="29">
        <v>458</v>
      </c>
      <c r="G86" s="29">
        <v>2829</v>
      </c>
      <c r="H86" s="29">
        <v>7025</v>
      </c>
      <c r="I86" s="29">
        <v>8203</v>
      </c>
      <c r="J86" s="169"/>
      <c r="K86" s="62">
        <v>3676.1245967662953</v>
      </c>
      <c r="L86" s="27">
        <f t="shared" si="62"/>
        <v>448.14392256080646</v>
      </c>
      <c r="M86" s="169"/>
      <c r="N86" s="62">
        <v>1789.4516774130361</v>
      </c>
      <c r="O86" s="27">
        <f t="shared" si="63"/>
        <v>218.14600480471</v>
      </c>
      <c r="P86" s="169">
        <v>6</v>
      </c>
      <c r="Q86" s="62">
        <v>1886.672919353259</v>
      </c>
      <c r="R86" s="27">
        <f t="shared" si="64"/>
        <v>229.99791775609643</v>
      </c>
      <c r="S86" s="169"/>
      <c r="T86" s="51">
        <v>2.1632324856048667E-2</v>
      </c>
      <c r="U86" s="51">
        <v>1.3747227885786546E-2</v>
      </c>
      <c r="V86" s="51">
        <v>4.4963494133755499E-2</v>
      </c>
      <c r="W86" s="51">
        <v>0.62865719796320485</v>
      </c>
      <c r="X86" s="51">
        <v>0.27728046879551088</v>
      </c>
      <c r="Y86" s="51">
        <v>1.3719286365693483E-2</v>
      </c>
      <c r="Z86" s="25">
        <f t="shared" si="65"/>
        <v>0.4867766666524655</v>
      </c>
      <c r="AA86" s="51">
        <v>0</v>
      </c>
      <c r="AB86" s="51">
        <v>0</v>
      </c>
      <c r="AC86" s="51">
        <v>1</v>
      </c>
      <c r="AD86" s="28">
        <f t="shared" si="66"/>
        <v>0.51322333334753445</v>
      </c>
      <c r="AE86" s="172"/>
    </row>
    <row r="87" spans="1:31" s="20" customFormat="1" ht="20.100000000000001" customHeight="1" x14ac:dyDescent="0.25">
      <c r="A87" s="19"/>
      <c r="B87" s="46">
        <v>192</v>
      </c>
      <c r="C87" s="61">
        <v>7</v>
      </c>
      <c r="D87" s="45" t="s">
        <v>106</v>
      </c>
      <c r="E87" s="29">
        <v>2874</v>
      </c>
      <c r="F87" s="29">
        <v>7</v>
      </c>
      <c r="G87" s="29">
        <v>653</v>
      </c>
      <c r="H87" s="29">
        <v>4995</v>
      </c>
      <c r="I87" s="29">
        <v>5267</v>
      </c>
      <c r="J87" s="169"/>
      <c r="K87" s="62">
        <v>1531.78</v>
      </c>
      <c r="L87" s="27">
        <f t="shared" si="62"/>
        <v>290.82589709512058</v>
      </c>
      <c r="M87" s="169"/>
      <c r="N87" s="62">
        <v>391.85</v>
      </c>
      <c r="O87" s="27">
        <f t="shared" si="63"/>
        <v>74.397190051262584</v>
      </c>
      <c r="P87" s="169"/>
      <c r="Q87" s="62">
        <v>1139.93</v>
      </c>
      <c r="R87" s="27">
        <f t="shared" si="64"/>
        <v>216.428707043858</v>
      </c>
      <c r="S87" s="169"/>
      <c r="T87" s="51">
        <v>7.0230955722853122E-2</v>
      </c>
      <c r="U87" s="51">
        <v>0</v>
      </c>
      <c r="V87" s="51">
        <v>0</v>
      </c>
      <c r="W87" s="51">
        <v>0.90098251882097735</v>
      </c>
      <c r="X87" s="51">
        <v>2.59027689166773E-2</v>
      </c>
      <c r="Y87" s="51">
        <v>2.8837565394921522E-3</v>
      </c>
      <c r="Z87" s="25">
        <f t="shared" si="65"/>
        <v>0.25581349802190917</v>
      </c>
      <c r="AA87" s="51">
        <v>0</v>
      </c>
      <c r="AB87" s="51">
        <v>0</v>
      </c>
      <c r="AC87" s="51">
        <v>1</v>
      </c>
      <c r="AD87" s="28">
        <f t="shared" si="66"/>
        <v>0.74418650197809089</v>
      </c>
      <c r="AE87" s="172"/>
    </row>
    <row r="88" spans="1:31" s="20" customFormat="1" ht="20.100000000000001" customHeight="1" x14ac:dyDescent="0.25">
      <c r="A88" s="19"/>
      <c r="B88" s="46">
        <v>205</v>
      </c>
      <c r="C88" s="61">
        <v>7</v>
      </c>
      <c r="D88" s="45" t="s">
        <v>84</v>
      </c>
      <c r="E88" s="29">
        <v>7628</v>
      </c>
      <c r="F88" s="29">
        <v>51</v>
      </c>
      <c r="G88" s="29">
        <v>2752</v>
      </c>
      <c r="H88" s="29">
        <v>8906</v>
      </c>
      <c r="I88" s="29">
        <v>10052</v>
      </c>
      <c r="J88" s="169"/>
      <c r="K88" s="62">
        <v>3292.34</v>
      </c>
      <c r="L88" s="27">
        <f t="shared" si="62"/>
        <v>327.53083963390372</v>
      </c>
      <c r="M88" s="169"/>
      <c r="N88" s="62">
        <v>1144.08</v>
      </c>
      <c r="O88" s="27">
        <f t="shared" si="63"/>
        <v>113.81615598885794</v>
      </c>
      <c r="P88" s="169"/>
      <c r="Q88" s="62">
        <v>2148.2600000000002</v>
      </c>
      <c r="R88" s="27">
        <f t="shared" si="64"/>
        <v>213.71468364504577</v>
      </c>
      <c r="S88" s="169"/>
      <c r="T88" s="51">
        <v>4.2890357317670096E-2</v>
      </c>
      <c r="U88" s="51">
        <v>0</v>
      </c>
      <c r="V88" s="51">
        <v>0.12724634640934201</v>
      </c>
      <c r="W88" s="51">
        <v>0.74100587371512483</v>
      </c>
      <c r="X88" s="51">
        <v>8.8857422557863094E-2</v>
      </c>
      <c r="Y88" s="51">
        <v>0</v>
      </c>
      <c r="Z88" s="25">
        <f t="shared" si="65"/>
        <v>0.34749752455700195</v>
      </c>
      <c r="AA88" s="51">
        <v>0</v>
      </c>
      <c r="AB88" s="51">
        <v>0</v>
      </c>
      <c r="AC88" s="51">
        <v>1</v>
      </c>
      <c r="AD88" s="28">
        <f t="shared" si="66"/>
        <v>0.652502475442998</v>
      </c>
      <c r="AE88" s="172"/>
    </row>
    <row r="89" spans="1:31" s="20" customFormat="1" ht="20.100000000000001" customHeight="1" x14ac:dyDescent="0.25">
      <c r="A89" s="19"/>
      <c r="B89" s="46">
        <v>212</v>
      </c>
      <c r="C89" s="61">
        <v>7</v>
      </c>
      <c r="D89" s="45" t="s">
        <v>47</v>
      </c>
      <c r="E89" s="29">
        <v>5342</v>
      </c>
      <c r="F89" s="29">
        <v>0</v>
      </c>
      <c r="G89" s="29">
        <v>0</v>
      </c>
      <c r="H89" s="29">
        <v>10404</v>
      </c>
      <c r="I89" s="29">
        <v>10404</v>
      </c>
      <c r="J89" s="169"/>
      <c r="K89" s="62">
        <v>2448.71</v>
      </c>
      <c r="L89" s="27">
        <f t="shared" si="62"/>
        <v>235.36236063052672</v>
      </c>
      <c r="M89" s="169"/>
      <c r="N89" s="62">
        <v>1023.13</v>
      </c>
      <c r="O89" s="27">
        <f t="shared" si="63"/>
        <v>98.340061514802002</v>
      </c>
      <c r="P89" s="169"/>
      <c r="Q89" s="62">
        <v>1425.5800000000002</v>
      </c>
      <c r="R89" s="27">
        <f t="shared" si="64"/>
        <v>137.02229911572473</v>
      </c>
      <c r="S89" s="169"/>
      <c r="T89" s="51">
        <v>5.6033935081563437E-2</v>
      </c>
      <c r="U89" s="51">
        <v>0</v>
      </c>
      <c r="V89" s="51">
        <v>0.31034179429788977</v>
      </c>
      <c r="W89" s="51">
        <v>0.62091816289230106</v>
      </c>
      <c r="X89" s="51">
        <v>1.2706107728245677E-2</v>
      </c>
      <c r="Y89" s="51">
        <v>0</v>
      </c>
      <c r="Z89" s="25">
        <f t="shared" si="65"/>
        <v>0.41782407880067463</v>
      </c>
      <c r="AA89" s="51">
        <v>0</v>
      </c>
      <c r="AB89" s="51">
        <v>1.134275172210609E-2</v>
      </c>
      <c r="AC89" s="51">
        <v>0.98865724827789381</v>
      </c>
      <c r="AD89" s="28">
        <f t="shared" si="66"/>
        <v>0.58217592119932537</v>
      </c>
      <c r="AE89" s="172"/>
    </row>
    <row r="90" spans="1:31" s="20" customFormat="1" ht="20.100000000000001" customHeight="1" x14ac:dyDescent="0.25">
      <c r="A90" s="19"/>
      <c r="B90" s="46">
        <v>236</v>
      </c>
      <c r="C90" s="61">
        <v>7</v>
      </c>
      <c r="D90" s="45" t="s">
        <v>136</v>
      </c>
      <c r="E90" s="29">
        <v>6065</v>
      </c>
      <c r="F90" s="29">
        <v>11</v>
      </c>
      <c r="G90" s="29">
        <v>97</v>
      </c>
      <c r="H90" s="29">
        <v>16451</v>
      </c>
      <c r="I90" s="29">
        <v>16491</v>
      </c>
      <c r="J90" s="169"/>
      <c r="K90" s="62">
        <v>6126.75</v>
      </c>
      <c r="L90" s="27">
        <f t="shared" si="62"/>
        <v>371.52082954338732</v>
      </c>
      <c r="M90" s="169"/>
      <c r="N90" s="62">
        <v>1619.5</v>
      </c>
      <c r="O90" s="27">
        <f t="shared" si="63"/>
        <v>98.205081559638586</v>
      </c>
      <c r="P90" s="169"/>
      <c r="Q90" s="62">
        <v>4507.25</v>
      </c>
      <c r="R90" s="27">
        <f t="shared" si="64"/>
        <v>273.31574798374874</v>
      </c>
      <c r="S90" s="169"/>
      <c r="T90" s="51">
        <v>5.5974066069774626E-2</v>
      </c>
      <c r="U90" s="51">
        <v>0</v>
      </c>
      <c r="V90" s="51">
        <v>2.1883297313985795E-2</v>
      </c>
      <c r="W90" s="51">
        <v>0.81680148193887003</v>
      </c>
      <c r="X90" s="51">
        <v>0.10534115467736956</v>
      </c>
      <c r="Y90" s="51">
        <v>0</v>
      </c>
      <c r="Z90" s="25">
        <f t="shared" si="65"/>
        <v>0.26433263965397641</v>
      </c>
      <c r="AA90" s="51">
        <v>0</v>
      </c>
      <c r="AB90" s="51">
        <v>4.4372954684120029E-5</v>
      </c>
      <c r="AC90" s="51">
        <v>0.99995562704531593</v>
      </c>
      <c r="AD90" s="28">
        <f t="shared" si="66"/>
        <v>0.73566736034602354</v>
      </c>
      <c r="AE90" s="172"/>
    </row>
    <row r="91" spans="1:31" s="20" customFormat="1" ht="20.100000000000001" customHeight="1" x14ac:dyDescent="0.25">
      <c r="A91" s="19"/>
      <c r="B91" s="46">
        <v>239</v>
      </c>
      <c r="C91" s="61">
        <v>7</v>
      </c>
      <c r="D91" s="45" t="s">
        <v>120</v>
      </c>
      <c r="E91" s="29">
        <v>17556</v>
      </c>
      <c r="F91" s="29">
        <v>1636</v>
      </c>
      <c r="G91" s="29">
        <v>686</v>
      </c>
      <c r="H91" s="29">
        <v>37973</v>
      </c>
      <c r="I91" s="29">
        <v>38259</v>
      </c>
      <c r="J91" s="169"/>
      <c r="K91" s="62">
        <v>19264.523416888107</v>
      </c>
      <c r="L91" s="27">
        <f t="shared" si="62"/>
        <v>503.52919357244326</v>
      </c>
      <c r="M91" s="169"/>
      <c r="N91" s="62">
        <v>8380.058904354888</v>
      </c>
      <c r="O91" s="27">
        <f t="shared" si="63"/>
        <v>219.03496966347495</v>
      </c>
      <c r="P91" s="169">
        <v>5</v>
      </c>
      <c r="Q91" s="62">
        <v>10884.464512533217</v>
      </c>
      <c r="R91" s="27">
        <f t="shared" si="64"/>
        <v>284.49422390896831</v>
      </c>
      <c r="S91" s="169"/>
      <c r="T91" s="51">
        <v>2.4967604928322028E-2</v>
      </c>
      <c r="U91" s="51">
        <v>0</v>
      </c>
      <c r="V91" s="51">
        <v>5.9351611447686886E-2</v>
      </c>
      <c r="W91" s="51">
        <v>0.48692378497238265</v>
      </c>
      <c r="X91" s="51">
        <v>0.41495160643176637</v>
      </c>
      <c r="Y91" s="51">
        <v>1.3805392219842161E-2</v>
      </c>
      <c r="Z91" s="25">
        <f t="shared" si="65"/>
        <v>0.4349995441365847</v>
      </c>
      <c r="AA91" s="51">
        <v>0</v>
      </c>
      <c r="AB91" s="51">
        <v>1.4497727455337543E-3</v>
      </c>
      <c r="AC91" s="51">
        <v>0.99855022725446618</v>
      </c>
      <c r="AD91" s="28">
        <f t="shared" si="66"/>
        <v>0.56500045586341519</v>
      </c>
      <c r="AE91" s="172"/>
    </row>
    <row r="92" spans="1:31" s="20" customFormat="1" ht="20.100000000000001" customHeight="1" x14ac:dyDescent="0.25">
      <c r="A92" s="19"/>
      <c r="B92" s="46">
        <v>249</v>
      </c>
      <c r="C92" s="61">
        <v>7</v>
      </c>
      <c r="D92" s="45" t="s">
        <v>55</v>
      </c>
      <c r="E92" s="29">
        <v>9953</v>
      </c>
      <c r="F92" s="29">
        <v>830</v>
      </c>
      <c r="G92" s="29">
        <v>153</v>
      </c>
      <c r="H92" s="29">
        <v>22265</v>
      </c>
      <c r="I92" s="29">
        <v>22329</v>
      </c>
      <c r="J92" s="169"/>
      <c r="K92" s="62">
        <v>9372.5</v>
      </c>
      <c r="L92" s="27">
        <f t="shared" si="62"/>
        <v>419.74562228492096</v>
      </c>
      <c r="M92" s="169"/>
      <c r="N92" s="62">
        <v>1916.28</v>
      </c>
      <c r="O92" s="27">
        <f t="shared" si="63"/>
        <v>85.820233776702949</v>
      </c>
      <c r="P92" s="169"/>
      <c r="Q92" s="62">
        <v>7456.22</v>
      </c>
      <c r="R92" s="27">
        <f t="shared" si="64"/>
        <v>333.92538850821802</v>
      </c>
      <c r="S92" s="169"/>
      <c r="T92" s="51">
        <v>6.4019871835013675E-2</v>
      </c>
      <c r="U92" s="51">
        <v>0</v>
      </c>
      <c r="V92" s="51">
        <v>6.5230550858955891E-2</v>
      </c>
      <c r="W92" s="51">
        <v>0.83346379443505125</v>
      </c>
      <c r="X92" s="51">
        <v>0</v>
      </c>
      <c r="Y92" s="51">
        <v>3.7285782870979188E-2</v>
      </c>
      <c r="Z92" s="25">
        <f t="shared" si="65"/>
        <v>0.20445772205921578</v>
      </c>
      <c r="AA92" s="51">
        <v>0</v>
      </c>
      <c r="AB92" s="51">
        <v>0</v>
      </c>
      <c r="AC92" s="51">
        <v>1</v>
      </c>
      <c r="AD92" s="28">
        <f t="shared" si="66"/>
        <v>0.79554227794078425</v>
      </c>
      <c r="AE92" s="172"/>
    </row>
    <row r="93" spans="1:31" s="20" customFormat="1" ht="20.100000000000001" customHeight="1" x14ac:dyDescent="0.25">
      <c r="A93" s="19"/>
      <c r="B93" s="46">
        <v>287</v>
      </c>
      <c r="C93" s="61">
        <v>7</v>
      </c>
      <c r="D93" s="45" t="s">
        <v>66</v>
      </c>
      <c r="E93" s="29">
        <v>1170</v>
      </c>
      <c r="F93" s="29">
        <v>127</v>
      </c>
      <c r="G93" s="29">
        <v>0</v>
      </c>
      <c r="H93" s="29">
        <v>2950</v>
      </c>
      <c r="I93" s="29">
        <v>2950</v>
      </c>
      <c r="J93" s="169"/>
      <c r="K93" s="62">
        <v>1714.6417007715806</v>
      </c>
      <c r="L93" s="27">
        <f t="shared" si="62"/>
        <v>581.234474837824</v>
      </c>
      <c r="M93" s="169"/>
      <c r="N93" s="62">
        <v>562.41194565584362</v>
      </c>
      <c r="O93" s="27">
        <f t="shared" si="63"/>
        <v>190.64811717147239</v>
      </c>
      <c r="P93" s="169">
        <v>5</v>
      </c>
      <c r="Q93" s="62">
        <v>1152.2297551157371</v>
      </c>
      <c r="R93" s="27">
        <f t="shared" si="64"/>
        <v>390.5863576663516</v>
      </c>
      <c r="S93" s="169"/>
      <c r="T93" s="51">
        <v>2.8893411894106269E-2</v>
      </c>
      <c r="U93" s="51">
        <v>0</v>
      </c>
      <c r="V93" s="51">
        <v>5.8746974091155139E-2</v>
      </c>
      <c r="W93" s="51">
        <v>0.49296605831636692</v>
      </c>
      <c r="X93" s="51">
        <v>0.41939355569837167</v>
      </c>
      <c r="Y93" s="51">
        <v>0</v>
      </c>
      <c r="Z93" s="25">
        <f t="shared" si="65"/>
        <v>0.32800552173830888</v>
      </c>
      <c r="AA93" s="51">
        <v>0</v>
      </c>
      <c r="AB93" s="51">
        <v>0</v>
      </c>
      <c r="AC93" s="51">
        <v>1</v>
      </c>
      <c r="AD93" s="28">
        <f t="shared" si="66"/>
        <v>0.67199447826169123</v>
      </c>
      <c r="AE93" s="172"/>
    </row>
    <row r="94" spans="1:31" s="20" customFormat="1" ht="20.100000000000001" customHeight="1" x14ac:dyDescent="0.25">
      <c r="A94" s="19"/>
      <c r="B94" s="46">
        <v>296</v>
      </c>
      <c r="C94" s="61">
        <v>7</v>
      </c>
      <c r="D94" s="45" t="s">
        <v>90</v>
      </c>
      <c r="E94" s="29">
        <v>10193</v>
      </c>
      <c r="F94" s="29">
        <v>232</v>
      </c>
      <c r="G94" s="29">
        <v>3067</v>
      </c>
      <c r="H94" s="29">
        <v>18646</v>
      </c>
      <c r="I94" s="29">
        <v>19923</v>
      </c>
      <c r="J94" s="169"/>
      <c r="K94" s="62">
        <v>5385.92</v>
      </c>
      <c r="L94" s="27">
        <f t="shared" si="62"/>
        <v>270.33679666716858</v>
      </c>
      <c r="M94" s="169"/>
      <c r="N94" s="62">
        <v>1829.98</v>
      </c>
      <c r="O94" s="27">
        <f t="shared" si="63"/>
        <v>91.85263263564724</v>
      </c>
      <c r="P94" s="169"/>
      <c r="Q94" s="62">
        <v>3555.9399999999996</v>
      </c>
      <c r="R94" s="27">
        <f t="shared" si="64"/>
        <v>178.48416403152135</v>
      </c>
      <c r="S94" s="169"/>
      <c r="T94" s="51">
        <v>5.6142690084044634E-2</v>
      </c>
      <c r="U94" s="51">
        <v>0</v>
      </c>
      <c r="V94" s="51">
        <v>1.6912753144843112E-2</v>
      </c>
      <c r="W94" s="51">
        <v>0.78980098143149102</v>
      </c>
      <c r="X94" s="51">
        <v>0.10880446780839136</v>
      </c>
      <c r="Y94" s="51">
        <v>2.8339107531229851E-2</v>
      </c>
      <c r="Z94" s="25">
        <f t="shared" si="65"/>
        <v>0.33977110688610301</v>
      </c>
      <c r="AA94" s="51">
        <v>0</v>
      </c>
      <c r="AB94" s="51">
        <v>3.6474181229154603E-3</v>
      </c>
      <c r="AC94" s="51">
        <v>0.99635258187708464</v>
      </c>
      <c r="AD94" s="28">
        <f t="shared" si="66"/>
        <v>0.66022889311389688</v>
      </c>
      <c r="AE94" s="172"/>
    </row>
    <row r="95" spans="1:31" s="20" customFormat="1" ht="20.100000000000001" customHeight="1" x14ac:dyDescent="0.25">
      <c r="A95" s="19"/>
      <c r="B95" s="46">
        <v>301</v>
      </c>
      <c r="C95" s="61">
        <v>7</v>
      </c>
      <c r="D95" s="45" t="s">
        <v>92</v>
      </c>
      <c r="E95" s="29">
        <v>5317</v>
      </c>
      <c r="F95" s="29">
        <v>180</v>
      </c>
      <c r="G95" s="29">
        <v>30</v>
      </c>
      <c r="H95" s="29">
        <v>13110</v>
      </c>
      <c r="I95" s="29">
        <v>13122</v>
      </c>
      <c r="J95" s="169"/>
      <c r="K95" s="62">
        <v>4061.02</v>
      </c>
      <c r="L95" s="27">
        <f t="shared" si="62"/>
        <v>309.48178631306206</v>
      </c>
      <c r="M95" s="169"/>
      <c r="N95" s="62">
        <v>1062.1500000000001</v>
      </c>
      <c r="O95" s="27">
        <f t="shared" si="63"/>
        <v>80.944215820759027</v>
      </c>
      <c r="P95" s="169"/>
      <c r="Q95" s="62">
        <v>2998.87</v>
      </c>
      <c r="R95" s="27">
        <f t="shared" si="64"/>
        <v>228.53757049230299</v>
      </c>
      <c r="S95" s="169"/>
      <c r="T95" s="51">
        <v>6.8012992515181461E-2</v>
      </c>
      <c r="U95" s="51">
        <v>0</v>
      </c>
      <c r="V95" s="51">
        <v>3.1615120274914088E-2</v>
      </c>
      <c r="W95" s="51">
        <v>0.73315445087793618</v>
      </c>
      <c r="X95" s="51">
        <v>0.16721743633196817</v>
      </c>
      <c r="Y95" s="51">
        <v>0</v>
      </c>
      <c r="Z95" s="25">
        <f t="shared" si="65"/>
        <v>0.26154759149179274</v>
      </c>
      <c r="AA95" s="51">
        <v>0</v>
      </c>
      <c r="AB95" s="51">
        <v>0</v>
      </c>
      <c r="AC95" s="51">
        <v>1</v>
      </c>
      <c r="AD95" s="28">
        <f t="shared" si="66"/>
        <v>0.73845240850820726</v>
      </c>
      <c r="AE95" s="172"/>
    </row>
    <row r="96" spans="1:31" s="20" customFormat="1" ht="20.100000000000001" customHeight="1" x14ac:dyDescent="0.25">
      <c r="A96" s="19"/>
      <c r="B96" s="46">
        <v>321</v>
      </c>
      <c r="C96" s="61">
        <v>7</v>
      </c>
      <c r="D96" s="45" t="s">
        <v>71</v>
      </c>
      <c r="E96" s="29">
        <v>4264</v>
      </c>
      <c r="F96" s="29">
        <v>459</v>
      </c>
      <c r="G96" s="29">
        <v>0</v>
      </c>
      <c r="H96" s="29">
        <v>11834</v>
      </c>
      <c r="I96" s="29">
        <v>11834</v>
      </c>
      <c r="J96" s="169"/>
      <c r="K96" s="62">
        <v>2609.91</v>
      </c>
      <c r="L96" s="27">
        <f t="shared" si="62"/>
        <v>220.5433496704411</v>
      </c>
      <c r="M96" s="169"/>
      <c r="N96" s="62">
        <v>601.5</v>
      </c>
      <c r="O96" s="27">
        <f t="shared" si="63"/>
        <v>50.828122359303698</v>
      </c>
      <c r="P96" s="169"/>
      <c r="Q96" s="62">
        <v>2008.41</v>
      </c>
      <c r="R96" s="27">
        <f t="shared" si="64"/>
        <v>169.7152273111374</v>
      </c>
      <c r="S96" s="169"/>
      <c r="T96" s="51">
        <v>0.10841230257689109</v>
      </c>
      <c r="U96" s="51">
        <v>0</v>
      </c>
      <c r="V96" s="51">
        <v>0</v>
      </c>
      <c r="W96" s="51">
        <v>0.88806317539484614</v>
      </c>
      <c r="X96" s="51">
        <v>3.5245220282626769E-3</v>
      </c>
      <c r="Y96" s="51">
        <v>0</v>
      </c>
      <c r="Z96" s="25">
        <f t="shared" si="65"/>
        <v>0.23046771727760729</v>
      </c>
      <c r="AA96" s="51">
        <v>0</v>
      </c>
      <c r="AB96" s="51">
        <v>1.4006104331286937E-2</v>
      </c>
      <c r="AC96" s="51">
        <v>0.98599389566871298</v>
      </c>
      <c r="AD96" s="28">
        <f t="shared" si="66"/>
        <v>0.76953228272239282</v>
      </c>
      <c r="AE96" s="172"/>
    </row>
    <row r="97" spans="1:31" s="20" customFormat="1" ht="20.100000000000001" customHeight="1" x14ac:dyDescent="0.25">
      <c r="A97" s="19"/>
      <c r="B97" s="46">
        <v>358</v>
      </c>
      <c r="C97" s="61">
        <v>7</v>
      </c>
      <c r="D97" s="45" t="s">
        <v>28</v>
      </c>
      <c r="E97" s="29">
        <v>2557</v>
      </c>
      <c r="F97" s="29">
        <v>24</v>
      </c>
      <c r="G97" s="29">
        <v>42</v>
      </c>
      <c r="H97" s="29">
        <v>7396</v>
      </c>
      <c r="I97" s="29">
        <v>7413</v>
      </c>
      <c r="J97" s="169"/>
      <c r="K97" s="62">
        <v>1666.31</v>
      </c>
      <c r="L97" s="27">
        <f t="shared" si="62"/>
        <v>224.78213948468905</v>
      </c>
      <c r="M97" s="169"/>
      <c r="N97" s="62">
        <v>642.42999999999995</v>
      </c>
      <c r="O97" s="27">
        <f t="shared" si="63"/>
        <v>86.66261972210981</v>
      </c>
      <c r="P97" s="169"/>
      <c r="Q97" s="62">
        <v>1023.88</v>
      </c>
      <c r="R97" s="27">
        <f t="shared" si="64"/>
        <v>138.11951976257924</v>
      </c>
      <c r="S97" s="169"/>
      <c r="T97" s="51">
        <v>6.3431035287891291E-2</v>
      </c>
      <c r="U97" s="51">
        <v>0</v>
      </c>
      <c r="V97" s="51">
        <v>0.16154289183257323</v>
      </c>
      <c r="W97" s="51">
        <v>0.73379200846784876</v>
      </c>
      <c r="X97" s="51">
        <v>4.123406441168688E-2</v>
      </c>
      <c r="Y97" s="51">
        <v>0</v>
      </c>
      <c r="Z97" s="25">
        <f t="shared" si="65"/>
        <v>0.38554050566821296</v>
      </c>
      <c r="AA97" s="51">
        <v>0</v>
      </c>
      <c r="AB97" s="51">
        <v>0</v>
      </c>
      <c r="AC97" s="51">
        <v>1</v>
      </c>
      <c r="AD97" s="28">
        <f t="shared" si="66"/>
        <v>0.61445949433178704</v>
      </c>
      <c r="AE97" s="172"/>
    </row>
    <row r="98" spans="1:31" s="20" customFormat="1" ht="20.100000000000001" customHeight="1" x14ac:dyDescent="0.25">
      <c r="A98" s="19"/>
      <c r="B98" s="46">
        <v>361</v>
      </c>
      <c r="C98" s="61">
        <v>7</v>
      </c>
      <c r="D98" s="45" t="s">
        <v>39</v>
      </c>
      <c r="E98" s="29">
        <v>8856</v>
      </c>
      <c r="F98" s="29">
        <v>854</v>
      </c>
      <c r="G98" s="29">
        <v>6</v>
      </c>
      <c r="H98" s="29">
        <v>24982</v>
      </c>
      <c r="I98" s="29">
        <v>24984</v>
      </c>
      <c r="J98" s="169"/>
      <c r="K98" s="62">
        <v>8637.4</v>
      </c>
      <c r="L98" s="27">
        <f t="shared" si="62"/>
        <v>345.71725904578932</v>
      </c>
      <c r="M98" s="169"/>
      <c r="N98" s="62">
        <v>3031.47</v>
      </c>
      <c r="O98" s="27">
        <f t="shared" si="63"/>
        <v>121.3364553314121</v>
      </c>
      <c r="P98" s="169"/>
      <c r="Q98" s="62">
        <v>5605.93</v>
      </c>
      <c r="R98" s="27">
        <f t="shared" si="64"/>
        <v>224.38080371437721</v>
      </c>
      <c r="S98" s="169"/>
      <c r="T98" s="51">
        <v>4.5407013759001413E-2</v>
      </c>
      <c r="U98" s="51">
        <v>8.1808495548364333E-4</v>
      </c>
      <c r="V98" s="51">
        <v>0.13066598053089756</v>
      </c>
      <c r="W98" s="51">
        <v>0.65793163052908332</v>
      </c>
      <c r="X98" s="51">
        <v>0.14810636423913154</v>
      </c>
      <c r="Y98" s="51">
        <v>1.7070925986402637E-2</v>
      </c>
      <c r="Z98" s="25">
        <f t="shared" si="65"/>
        <v>0.3509701993655498</v>
      </c>
      <c r="AA98" s="51">
        <v>0</v>
      </c>
      <c r="AB98" s="51">
        <v>3.077098715110606E-3</v>
      </c>
      <c r="AC98" s="51">
        <v>0.99692290128488936</v>
      </c>
      <c r="AD98" s="28">
        <f t="shared" si="66"/>
        <v>0.64902980063445026</v>
      </c>
      <c r="AE98" s="172"/>
    </row>
    <row r="99" spans="1:31" s="20" customFormat="1" ht="20.100000000000001" customHeight="1" x14ac:dyDescent="0.25">
      <c r="A99" s="19"/>
      <c r="B99" s="46">
        <v>376</v>
      </c>
      <c r="C99" s="61">
        <v>7</v>
      </c>
      <c r="D99" s="45" t="s">
        <v>100</v>
      </c>
      <c r="E99" s="29">
        <v>4814</v>
      </c>
      <c r="F99" s="29">
        <v>235</v>
      </c>
      <c r="G99" s="29">
        <v>0</v>
      </c>
      <c r="H99" s="29">
        <v>12808</v>
      </c>
      <c r="I99" s="29">
        <v>12808</v>
      </c>
      <c r="J99" s="169"/>
      <c r="K99" s="62">
        <v>3841.1</v>
      </c>
      <c r="L99" s="27">
        <f t="shared" si="62"/>
        <v>299.89850093691444</v>
      </c>
      <c r="M99" s="169"/>
      <c r="N99" s="62">
        <v>1314.51</v>
      </c>
      <c r="O99" s="27">
        <f t="shared" si="63"/>
        <v>102.63194878201125</v>
      </c>
      <c r="P99" s="169"/>
      <c r="Q99" s="62">
        <v>2526.59</v>
      </c>
      <c r="R99" s="27">
        <f t="shared" si="64"/>
        <v>197.2665521549032</v>
      </c>
      <c r="S99" s="169"/>
      <c r="T99" s="51">
        <v>5.3685403686544793E-2</v>
      </c>
      <c r="U99" s="51">
        <v>0</v>
      </c>
      <c r="V99" s="51">
        <v>2.1452860761804779E-3</v>
      </c>
      <c r="W99" s="51">
        <v>0.88338620474549456</v>
      </c>
      <c r="X99" s="51">
        <v>6.0783105491780211E-2</v>
      </c>
      <c r="Y99" s="51">
        <v>0</v>
      </c>
      <c r="Z99" s="25">
        <f t="shared" si="65"/>
        <v>0.3422222800760199</v>
      </c>
      <c r="AA99" s="51">
        <v>0</v>
      </c>
      <c r="AB99" s="51">
        <v>0</v>
      </c>
      <c r="AC99" s="51">
        <v>1</v>
      </c>
      <c r="AD99" s="28">
        <f t="shared" si="66"/>
        <v>0.65777771992398015</v>
      </c>
      <c r="AE99" s="172"/>
    </row>
    <row r="100" spans="1:31" s="20" customFormat="1" ht="20.100000000000001" customHeight="1" x14ac:dyDescent="0.25">
      <c r="A100" s="19"/>
      <c r="B100" s="46">
        <v>389</v>
      </c>
      <c r="C100" s="61">
        <v>7</v>
      </c>
      <c r="D100" s="45" t="s">
        <v>49</v>
      </c>
      <c r="E100" s="29">
        <v>7269</v>
      </c>
      <c r="F100" s="29">
        <v>0</v>
      </c>
      <c r="G100" s="29">
        <v>0</v>
      </c>
      <c r="H100" s="29">
        <v>15892</v>
      </c>
      <c r="I100" s="29">
        <v>15892</v>
      </c>
      <c r="J100" s="169"/>
      <c r="K100" s="62">
        <v>4612.0200000000004</v>
      </c>
      <c r="L100" s="27">
        <f t="shared" si="62"/>
        <v>290.21016863830857</v>
      </c>
      <c r="M100" s="169"/>
      <c r="N100" s="62">
        <v>1891.2</v>
      </c>
      <c r="O100" s="27">
        <f t="shared" si="63"/>
        <v>119.00327208658445</v>
      </c>
      <c r="P100" s="169"/>
      <c r="Q100" s="62">
        <v>2720.8199999999997</v>
      </c>
      <c r="R100" s="27">
        <f t="shared" si="64"/>
        <v>171.2068965517241</v>
      </c>
      <c r="S100" s="169"/>
      <c r="T100" s="51">
        <v>4.6298646362098142E-2</v>
      </c>
      <c r="U100" s="51">
        <v>0</v>
      </c>
      <c r="V100" s="51">
        <v>5.4240693739424702E-2</v>
      </c>
      <c r="W100" s="51">
        <v>0.5637214467005075</v>
      </c>
      <c r="X100" s="51">
        <v>0.33573921319796957</v>
      </c>
      <c r="Y100" s="51">
        <v>0</v>
      </c>
      <c r="Z100" s="25">
        <f t="shared" si="65"/>
        <v>0.41005893296212936</v>
      </c>
      <c r="AA100" s="51">
        <v>0</v>
      </c>
      <c r="AB100" s="51">
        <v>1.4271432876853302E-2</v>
      </c>
      <c r="AC100" s="51">
        <v>0.98572856712314672</v>
      </c>
      <c r="AD100" s="28">
        <f t="shared" si="66"/>
        <v>0.58994106703787053</v>
      </c>
      <c r="AE100" s="172"/>
    </row>
    <row r="101" spans="1:31" s="20" customFormat="1" ht="20.100000000000001" customHeight="1" x14ac:dyDescent="0.25">
      <c r="A101" s="19"/>
      <c r="B101" s="46">
        <v>437</v>
      </c>
      <c r="C101" s="61">
        <v>7</v>
      </c>
      <c r="D101" s="45" t="s">
        <v>147</v>
      </c>
      <c r="E101" s="29">
        <v>3539</v>
      </c>
      <c r="F101" s="29">
        <v>0</v>
      </c>
      <c r="G101" s="29">
        <v>338</v>
      </c>
      <c r="H101" s="29">
        <v>7491</v>
      </c>
      <c r="I101" s="29">
        <v>7632</v>
      </c>
      <c r="J101" s="169"/>
      <c r="K101" s="62">
        <v>2338.02</v>
      </c>
      <c r="L101" s="27">
        <f t="shared" si="62"/>
        <v>306.34433962264148</v>
      </c>
      <c r="M101" s="169"/>
      <c r="N101" s="62">
        <v>556.22</v>
      </c>
      <c r="O101" s="27">
        <f t="shared" si="63"/>
        <v>72.879979035639408</v>
      </c>
      <c r="P101" s="169"/>
      <c r="Q101" s="62">
        <v>1781.8</v>
      </c>
      <c r="R101" s="27">
        <f t="shared" si="64"/>
        <v>233.46436058700209</v>
      </c>
      <c r="S101" s="169">
        <v>3</v>
      </c>
      <c r="T101" s="51">
        <v>7.4215238574664694E-2</v>
      </c>
      <c r="U101" s="51">
        <v>0</v>
      </c>
      <c r="V101" s="51">
        <v>0.143648196756679</v>
      </c>
      <c r="W101" s="51">
        <v>0.78213656466865633</v>
      </c>
      <c r="X101" s="51">
        <v>0</v>
      </c>
      <c r="Y101" s="51">
        <v>0</v>
      </c>
      <c r="Z101" s="25">
        <f t="shared" si="65"/>
        <v>0.23790215652560714</v>
      </c>
      <c r="AA101" s="51">
        <v>0</v>
      </c>
      <c r="AB101" s="51">
        <v>0</v>
      </c>
      <c r="AC101" s="51">
        <v>1</v>
      </c>
      <c r="AD101" s="28">
        <f t="shared" si="66"/>
        <v>0.7620978434743928</v>
      </c>
      <c r="AE101" s="172"/>
    </row>
    <row r="102" spans="1:31" s="20" customFormat="1" ht="20.100000000000001" customHeight="1" x14ac:dyDescent="0.25">
      <c r="A102" s="19"/>
      <c r="B102" s="46">
        <v>502</v>
      </c>
      <c r="C102" s="61">
        <v>7</v>
      </c>
      <c r="D102" s="45" t="s">
        <v>91</v>
      </c>
      <c r="E102" s="29">
        <v>5950</v>
      </c>
      <c r="F102" s="29">
        <v>0</v>
      </c>
      <c r="G102" s="29">
        <v>0</v>
      </c>
      <c r="H102" s="29">
        <v>13150</v>
      </c>
      <c r="I102" s="29">
        <v>13150</v>
      </c>
      <c r="J102" s="169"/>
      <c r="K102" s="62">
        <v>3995.83</v>
      </c>
      <c r="L102" s="27">
        <f t="shared" si="62"/>
        <v>303.86539923954371</v>
      </c>
      <c r="M102" s="169"/>
      <c r="N102" s="62">
        <v>856.02</v>
      </c>
      <c r="O102" s="27">
        <f t="shared" si="63"/>
        <v>65.096577946768065</v>
      </c>
      <c r="P102" s="169"/>
      <c r="Q102" s="62">
        <v>3139.81</v>
      </c>
      <c r="R102" s="27">
        <f t="shared" si="64"/>
        <v>238.76882129277567</v>
      </c>
      <c r="S102" s="169"/>
      <c r="T102" s="51">
        <v>8.4647554963669061E-2</v>
      </c>
      <c r="U102" s="51">
        <v>0</v>
      </c>
      <c r="V102" s="51">
        <v>9.3455760379430397E-4</v>
      </c>
      <c r="W102" s="51">
        <v>0.91392724469054465</v>
      </c>
      <c r="X102" s="51">
        <v>4.9064274199200951E-4</v>
      </c>
      <c r="Y102" s="51">
        <v>0</v>
      </c>
      <c r="Z102" s="25">
        <f t="shared" si="65"/>
        <v>0.21422833303719127</v>
      </c>
      <c r="AA102" s="51">
        <v>0</v>
      </c>
      <c r="AB102" s="51">
        <v>0</v>
      </c>
      <c r="AC102" s="51">
        <v>1</v>
      </c>
      <c r="AD102" s="28">
        <f t="shared" si="66"/>
        <v>0.78577166696280876</v>
      </c>
      <c r="AE102" s="172"/>
    </row>
    <row r="103" spans="1:31" s="20" customFormat="1" ht="20.100000000000001" customHeight="1" x14ac:dyDescent="0.25">
      <c r="A103" s="19"/>
      <c r="B103" s="46">
        <v>503</v>
      </c>
      <c r="C103" s="61">
        <v>7</v>
      </c>
      <c r="D103" s="45" t="s">
        <v>63</v>
      </c>
      <c r="E103" s="29">
        <v>3195</v>
      </c>
      <c r="F103" s="29">
        <v>0</v>
      </c>
      <c r="G103" s="29">
        <v>161</v>
      </c>
      <c r="H103" s="29">
        <v>9694</v>
      </c>
      <c r="I103" s="29">
        <v>9761</v>
      </c>
      <c r="J103" s="169"/>
      <c r="K103" s="62">
        <v>2200.04</v>
      </c>
      <c r="L103" s="27">
        <f t="shared" si="62"/>
        <v>225.39084110234606</v>
      </c>
      <c r="M103" s="169"/>
      <c r="N103" s="62">
        <v>585.54999999999995</v>
      </c>
      <c r="O103" s="27">
        <f t="shared" si="63"/>
        <v>59.988730662841924</v>
      </c>
      <c r="P103" s="169"/>
      <c r="Q103" s="62">
        <v>1614.49</v>
      </c>
      <c r="R103" s="27">
        <f t="shared" si="64"/>
        <v>165.40211043950416</v>
      </c>
      <c r="S103" s="169"/>
      <c r="T103" s="51">
        <v>9.1213389121338917E-2</v>
      </c>
      <c r="U103" s="51">
        <v>0</v>
      </c>
      <c r="V103" s="51">
        <v>1.2928016394842458E-2</v>
      </c>
      <c r="W103" s="51">
        <v>0.87362308940312539</v>
      </c>
      <c r="X103" s="51">
        <v>2.2235505080693368E-2</v>
      </c>
      <c r="Y103" s="51">
        <v>0</v>
      </c>
      <c r="Z103" s="25">
        <f t="shared" si="65"/>
        <v>0.26615425174087742</v>
      </c>
      <c r="AA103" s="51">
        <v>0</v>
      </c>
      <c r="AB103" s="51">
        <v>0</v>
      </c>
      <c r="AC103" s="51">
        <v>1</v>
      </c>
      <c r="AD103" s="28">
        <f t="shared" si="66"/>
        <v>0.73384574825912263</v>
      </c>
      <c r="AE103" s="172"/>
    </row>
    <row r="104" spans="1:31" s="20" customFormat="1" ht="20.100000000000001" customHeight="1" x14ac:dyDescent="0.25">
      <c r="A104" s="19"/>
      <c r="B104" s="46">
        <v>531</v>
      </c>
      <c r="C104" s="61">
        <v>7</v>
      </c>
      <c r="D104" s="45" t="s">
        <v>31</v>
      </c>
      <c r="E104" s="29">
        <v>12707</v>
      </c>
      <c r="F104" s="29">
        <v>550</v>
      </c>
      <c r="G104" s="29">
        <v>0</v>
      </c>
      <c r="H104" s="29">
        <v>30781</v>
      </c>
      <c r="I104" s="29">
        <v>30781</v>
      </c>
      <c r="J104" s="169"/>
      <c r="K104" s="62">
        <v>15389.614923581586</v>
      </c>
      <c r="L104" s="27">
        <f t="shared" si="62"/>
        <v>499.9712460148009</v>
      </c>
      <c r="M104" s="169"/>
      <c r="N104" s="62">
        <v>4974.6119388652687</v>
      </c>
      <c r="O104" s="27">
        <f t="shared" si="63"/>
        <v>161.61307101345858</v>
      </c>
      <c r="P104" s="169">
        <v>6</v>
      </c>
      <c r="Q104" s="62">
        <v>10415.002984716317</v>
      </c>
      <c r="R104" s="27">
        <f t="shared" si="64"/>
        <v>338.35817500134226</v>
      </c>
      <c r="S104" s="169"/>
      <c r="T104" s="51">
        <v>3.409311160031641E-2</v>
      </c>
      <c r="U104" s="51">
        <v>0</v>
      </c>
      <c r="V104" s="51">
        <v>1.9905070227967753E-2</v>
      </c>
      <c r="W104" s="51">
        <v>0.79407237939575381</v>
      </c>
      <c r="X104" s="51">
        <v>0.14613803225942232</v>
      </c>
      <c r="Y104" s="51">
        <v>5.7914065165395974E-3</v>
      </c>
      <c r="Z104" s="25">
        <f t="shared" si="65"/>
        <v>0.32324473117534896</v>
      </c>
      <c r="AA104" s="51">
        <v>0</v>
      </c>
      <c r="AB104" s="51">
        <v>6.6826673119667627E-4</v>
      </c>
      <c r="AC104" s="51">
        <v>0.99933173326880342</v>
      </c>
      <c r="AD104" s="28">
        <f t="shared" si="66"/>
        <v>0.67675526882465098</v>
      </c>
      <c r="AE104" s="172"/>
    </row>
    <row r="105" spans="1:31" s="20" customFormat="1" ht="20.100000000000001" customHeight="1" x14ac:dyDescent="0.25">
      <c r="A105" s="19"/>
      <c r="B105" s="46">
        <v>555</v>
      </c>
      <c r="C105" s="61">
        <v>7</v>
      </c>
      <c r="D105" s="45" t="s">
        <v>51</v>
      </c>
      <c r="E105" s="29">
        <v>5299</v>
      </c>
      <c r="F105" s="29">
        <v>72</v>
      </c>
      <c r="G105" s="29">
        <v>0</v>
      </c>
      <c r="H105" s="29">
        <v>9804</v>
      </c>
      <c r="I105" s="29">
        <v>9804</v>
      </c>
      <c r="J105" s="169"/>
      <c r="K105" s="62">
        <v>3740.19</v>
      </c>
      <c r="L105" s="27">
        <f t="shared" si="62"/>
        <v>381.49632802937577</v>
      </c>
      <c r="M105" s="169"/>
      <c r="N105" s="62">
        <v>1555.6</v>
      </c>
      <c r="O105" s="27">
        <f t="shared" si="63"/>
        <v>158.66993064055487</v>
      </c>
      <c r="P105" s="169"/>
      <c r="Q105" s="62">
        <v>2184.59</v>
      </c>
      <c r="R105" s="27">
        <f t="shared" si="64"/>
        <v>222.82639738882088</v>
      </c>
      <c r="S105" s="169"/>
      <c r="T105" s="51">
        <v>3.4726150681409107E-2</v>
      </c>
      <c r="U105" s="51">
        <v>0</v>
      </c>
      <c r="V105" s="51">
        <v>0.18674466443815893</v>
      </c>
      <c r="W105" s="51">
        <v>0.70942401645667263</v>
      </c>
      <c r="X105" s="51">
        <v>6.5569555155566991E-2</v>
      </c>
      <c r="Y105" s="51">
        <v>3.5356132681923376E-3</v>
      </c>
      <c r="Z105" s="25">
        <f t="shared" si="65"/>
        <v>0.41591469952061255</v>
      </c>
      <c r="AA105" s="51">
        <v>0</v>
      </c>
      <c r="AB105" s="51">
        <v>0</v>
      </c>
      <c r="AC105" s="51">
        <v>1</v>
      </c>
      <c r="AD105" s="28">
        <f t="shared" si="66"/>
        <v>0.58408530047938745</v>
      </c>
      <c r="AE105" s="172"/>
    </row>
    <row r="106" spans="1:31" s="20" customFormat="1" ht="20.100000000000001" customHeight="1" x14ac:dyDescent="0.25">
      <c r="A106" s="19"/>
      <c r="B106" s="46">
        <v>556</v>
      </c>
      <c r="C106" s="61">
        <v>7</v>
      </c>
      <c r="D106" s="45" t="s">
        <v>65</v>
      </c>
      <c r="E106" s="29">
        <v>3176</v>
      </c>
      <c r="F106" s="29">
        <v>30</v>
      </c>
      <c r="G106" s="29">
        <v>222</v>
      </c>
      <c r="H106" s="29">
        <v>7426</v>
      </c>
      <c r="I106" s="29">
        <v>7518</v>
      </c>
      <c r="J106" s="169"/>
      <c r="K106" s="62">
        <v>3490.16</v>
      </c>
      <c r="L106" s="27">
        <f t="shared" si="62"/>
        <v>464.24048949188614</v>
      </c>
      <c r="M106" s="169"/>
      <c r="N106" s="62">
        <v>1179.68</v>
      </c>
      <c r="O106" s="27">
        <f t="shared" si="63"/>
        <v>156.91407289172653</v>
      </c>
      <c r="P106" s="169"/>
      <c r="Q106" s="62">
        <v>2310.48</v>
      </c>
      <c r="R106" s="27">
        <f t="shared" si="64"/>
        <v>307.32641660015963</v>
      </c>
      <c r="S106" s="169"/>
      <c r="T106" s="51">
        <v>3.4687372846873725E-2</v>
      </c>
      <c r="U106" s="51">
        <v>0</v>
      </c>
      <c r="V106" s="51">
        <v>6.4941340024413402E-2</v>
      </c>
      <c r="W106" s="51">
        <v>0.50335684253356838</v>
      </c>
      <c r="X106" s="51">
        <v>0.39701444459514446</v>
      </c>
      <c r="Y106" s="51">
        <v>0</v>
      </c>
      <c r="Z106" s="25">
        <f t="shared" si="65"/>
        <v>0.33800169619730902</v>
      </c>
      <c r="AA106" s="51">
        <v>0</v>
      </c>
      <c r="AB106" s="51">
        <v>0</v>
      </c>
      <c r="AC106" s="51">
        <v>1</v>
      </c>
      <c r="AD106" s="28">
        <f t="shared" si="66"/>
        <v>0.66199830380269098</v>
      </c>
      <c r="AE106" s="172"/>
    </row>
    <row r="107" spans="1:31" s="20" customFormat="1" ht="20.100000000000001" customHeight="1" x14ac:dyDescent="0.25">
      <c r="A107" s="19"/>
      <c r="B107" s="46">
        <v>600</v>
      </c>
      <c r="C107" s="61">
        <v>7</v>
      </c>
      <c r="D107" s="45" t="s">
        <v>149</v>
      </c>
      <c r="E107" s="29">
        <v>4223</v>
      </c>
      <c r="F107" s="29">
        <v>476</v>
      </c>
      <c r="G107" s="29">
        <v>0</v>
      </c>
      <c r="H107" s="29">
        <v>7999</v>
      </c>
      <c r="I107" s="29">
        <v>7999</v>
      </c>
      <c r="J107" s="169"/>
      <c r="K107" s="62">
        <v>3414.61</v>
      </c>
      <c r="L107" s="27">
        <f t="shared" si="62"/>
        <v>426.87960995124388</v>
      </c>
      <c r="M107" s="169"/>
      <c r="N107" s="62">
        <v>937.91</v>
      </c>
      <c r="O107" s="27">
        <f t="shared" si="63"/>
        <v>117.25340667583448</v>
      </c>
      <c r="P107" s="169"/>
      <c r="Q107" s="62">
        <v>2476.6999999999998</v>
      </c>
      <c r="R107" s="27">
        <f t="shared" si="64"/>
        <v>309.62620327540941</v>
      </c>
      <c r="S107" s="169"/>
      <c r="T107" s="51">
        <v>4.6987450821507397E-2</v>
      </c>
      <c r="U107" s="51">
        <v>0</v>
      </c>
      <c r="V107" s="51">
        <v>2.452260877909394E-3</v>
      </c>
      <c r="W107" s="51">
        <v>0.88266464799394406</v>
      </c>
      <c r="X107" s="51">
        <v>0</v>
      </c>
      <c r="Y107" s="51">
        <v>6.7895640306639235E-2</v>
      </c>
      <c r="Z107" s="25">
        <f t="shared" si="65"/>
        <v>0.27467558520592394</v>
      </c>
      <c r="AA107" s="51">
        <v>0</v>
      </c>
      <c r="AB107" s="51">
        <v>4.5302216659264347E-3</v>
      </c>
      <c r="AC107" s="51">
        <v>0.99546977833407368</v>
      </c>
      <c r="AD107" s="28">
        <f t="shared" si="66"/>
        <v>0.72532441479407594</v>
      </c>
      <c r="AE107" s="172"/>
    </row>
    <row r="108" spans="1:31" s="20" customFormat="1" ht="20.100000000000001" customHeight="1" x14ac:dyDescent="0.25">
      <c r="A108" s="19"/>
      <c r="B108" s="46">
        <v>604</v>
      </c>
      <c r="C108" s="61">
        <v>7</v>
      </c>
      <c r="D108" s="45" t="s">
        <v>139</v>
      </c>
      <c r="E108" s="29">
        <v>5166</v>
      </c>
      <c r="F108" s="29">
        <v>482</v>
      </c>
      <c r="G108" s="29">
        <v>575</v>
      </c>
      <c r="H108" s="29">
        <v>12518</v>
      </c>
      <c r="I108" s="29">
        <v>12757</v>
      </c>
      <c r="J108" s="169"/>
      <c r="K108" s="62">
        <v>5102.2274161472887</v>
      </c>
      <c r="L108" s="27">
        <f t="shared" si="62"/>
        <v>399.95511610467105</v>
      </c>
      <c r="M108" s="169"/>
      <c r="N108" s="62">
        <v>2566.2579329178316</v>
      </c>
      <c r="O108" s="27">
        <f t="shared" si="63"/>
        <v>201.16468863508908</v>
      </c>
      <c r="P108" s="169">
        <v>6</v>
      </c>
      <c r="Q108" s="62">
        <v>2535.9694832294576</v>
      </c>
      <c r="R108" s="27">
        <f t="shared" si="64"/>
        <v>198.79042746958203</v>
      </c>
      <c r="S108" s="169"/>
      <c r="T108" s="51">
        <v>2.68757084450904E-2</v>
      </c>
      <c r="U108" s="51">
        <v>0</v>
      </c>
      <c r="V108" s="51">
        <v>0.20602371773240166</v>
      </c>
      <c r="W108" s="51">
        <v>0.60382781989336654</v>
      </c>
      <c r="X108" s="51">
        <v>0.15743935744627915</v>
      </c>
      <c r="Y108" s="51">
        <v>5.833396482862162E-3</v>
      </c>
      <c r="Z108" s="25">
        <f t="shared" si="65"/>
        <v>0.50296815951328622</v>
      </c>
      <c r="AA108" s="51">
        <v>0</v>
      </c>
      <c r="AB108" s="51">
        <v>0</v>
      </c>
      <c r="AC108" s="51">
        <v>1</v>
      </c>
      <c r="AD108" s="28">
        <f t="shared" si="66"/>
        <v>0.49703184048671389</v>
      </c>
      <c r="AE108" s="172"/>
    </row>
    <row r="109" spans="1:31" s="20" customFormat="1" ht="20.100000000000001" customHeight="1" x14ac:dyDescent="0.25">
      <c r="A109" s="19"/>
      <c r="B109" s="46">
        <v>612</v>
      </c>
      <c r="C109" s="61">
        <v>7</v>
      </c>
      <c r="D109" s="45" t="s">
        <v>93</v>
      </c>
      <c r="E109" s="29">
        <v>2983</v>
      </c>
      <c r="F109" s="29">
        <v>4</v>
      </c>
      <c r="G109" s="29">
        <v>64</v>
      </c>
      <c r="H109" s="29">
        <v>7354</v>
      </c>
      <c r="I109" s="29">
        <v>7381</v>
      </c>
      <c r="J109" s="169"/>
      <c r="K109" s="62">
        <v>3820.89</v>
      </c>
      <c r="L109" s="27">
        <f t="shared" si="62"/>
        <v>517.66562796369055</v>
      </c>
      <c r="M109" s="169"/>
      <c r="N109" s="62">
        <v>1943.49</v>
      </c>
      <c r="O109" s="27">
        <f t="shared" si="63"/>
        <v>263.30984961387344</v>
      </c>
      <c r="P109" s="169"/>
      <c r="Q109" s="62">
        <v>1877.4</v>
      </c>
      <c r="R109" s="27">
        <f t="shared" si="64"/>
        <v>254.35577834981709</v>
      </c>
      <c r="S109" s="169"/>
      <c r="T109" s="51">
        <v>2.0849091068130016E-2</v>
      </c>
      <c r="U109" s="51">
        <v>0</v>
      </c>
      <c r="V109" s="51">
        <v>5.3542853320572785E-2</v>
      </c>
      <c r="W109" s="51">
        <v>0.54367143643651361</v>
      </c>
      <c r="X109" s="51">
        <v>0.37667289257984343</v>
      </c>
      <c r="Y109" s="51">
        <v>5.2637265949400311E-3</v>
      </c>
      <c r="Z109" s="25">
        <f t="shared" si="65"/>
        <v>0.5086485085935476</v>
      </c>
      <c r="AA109" s="51">
        <v>0</v>
      </c>
      <c r="AB109" s="51">
        <v>7.4038563971449869E-4</v>
      </c>
      <c r="AC109" s="51">
        <v>0.99925961436028543</v>
      </c>
      <c r="AD109" s="28">
        <f t="shared" si="66"/>
        <v>0.49135149140645246</v>
      </c>
      <c r="AE109" s="172"/>
    </row>
    <row r="110" spans="1:31" s="20" customFormat="1" ht="20.100000000000001" customHeight="1" x14ac:dyDescent="0.25">
      <c r="A110" s="19"/>
      <c r="B110" s="46">
        <v>711</v>
      </c>
      <c r="C110" s="61">
        <v>7</v>
      </c>
      <c r="D110" s="45" t="s">
        <v>26</v>
      </c>
      <c r="E110" s="29">
        <v>1574</v>
      </c>
      <c r="F110" s="29">
        <v>370</v>
      </c>
      <c r="G110" s="29">
        <v>194</v>
      </c>
      <c r="H110" s="29">
        <v>3881</v>
      </c>
      <c r="I110" s="29">
        <v>3962</v>
      </c>
      <c r="J110" s="169"/>
      <c r="K110" s="62">
        <v>1127.52</v>
      </c>
      <c r="L110" s="27">
        <f t="shared" si="62"/>
        <v>284.58354366481575</v>
      </c>
      <c r="M110" s="169"/>
      <c r="N110" s="62">
        <v>500.79</v>
      </c>
      <c r="O110" s="27">
        <f t="shared" si="63"/>
        <v>126.39828369510349</v>
      </c>
      <c r="P110" s="169"/>
      <c r="Q110" s="62">
        <v>626.73</v>
      </c>
      <c r="R110" s="27">
        <f t="shared" si="64"/>
        <v>158.18525996971226</v>
      </c>
      <c r="S110" s="169"/>
      <c r="T110" s="51">
        <v>4.2692545777671273E-2</v>
      </c>
      <c r="U110" s="51">
        <v>0</v>
      </c>
      <c r="V110" s="51">
        <v>0</v>
      </c>
      <c r="W110" s="51">
        <v>0.95730745422232877</v>
      </c>
      <c r="X110" s="51">
        <v>0</v>
      </c>
      <c r="Y110" s="51">
        <v>0</v>
      </c>
      <c r="Z110" s="25">
        <f t="shared" si="65"/>
        <v>0.44415176670923801</v>
      </c>
      <c r="AA110" s="51">
        <v>0</v>
      </c>
      <c r="AB110" s="51">
        <v>0</v>
      </c>
      <c r="AC110" s="51">
        <v>1</v>
      </c>
      <c r="AD110" s="28">
        <f t="shared" si="66"/>
        <v>0.55584823329076205</v>
      </c>
      <c r="AE110" s="172"/>
    </row>
    <row r="111" spans="1:31" s="20" customFormat="1" ht="20.100000000000001" customHeight="1" x14ac:dyDescent="0.25">
      <c r="A111" s="19"/>
      <c r="B111" s="46">
        <v>712</v>
      </c>
      <c r="C111" s="61">
        <v>7</v>
      </c>
      <c r="D111" s="45" t="s">
        <v>29</v>
      </c>
      <c r="E111" s="29">
        <v>3221</v>
      </c>
      <c r="F111" s="29">
        <v>0</v>
      </c>
      <c r="G111" s="29">
        <v>257</v>
      </c>
      <c r="H111" s="29">
        <v>6725</v>
      </c>
      <c r="I111" s="29">
        <v>6832</v>
      </c>
      <c r="J111" s="169"/>
      <c r="K111" s="62">
        <v>2894.37</v>
      </c>
      <c r="L111" s="27">
        <f t="shared" si="62"/>
        <v>423.64900468384076</v>
      </c>
      <c r="M111" s="169"/>
      <c r="N111" s="62">
        <v>790.73</v>
      </c>
      <c r="O111" s="27">
        <f t="shared" si="63"/>
        <v>115.73916861826697</v>
      </c>
      <c r="P111" s="169"/>
      <c r="Q111" s="62">
        <v>2103.64</v>
      </c>
      <c r="R111" s="27">
        <f t="shared" si="64"/>
        <v>307.90983606557376</v>
      </c>
      <c r="S111" s="169"/>
      <c r="T111" s="51">
        <v>4.6855437380648256E-2</v>
      </c>
      <c r="U111" s="51">
        <v>0</v>
      </c>
      <c r="V111" s="51">
        <v>8.1190798376184037E-2</v>
      </c>
      <c r="W111" s="51">
        <v>0.85767581854741826</v>
      </c>
      <c r="X111" s="51">
        <v>0</v>
      </c>
      <c r="Y111" s="51">
        <v>1.4277945695749496E-2</v>
      </c>
      <c r="Z111" s="25">
        <f t="shared" si="65"/>
        <v>0.27319589409785205</v>
      </c>
      <c r="AA111" s="51">
        <v>0</v>
      </c>
      <c r="AB111" s="51">
        <v>1.2834895704588239E-3</v>
      </c>
      <c r="AC111" s="51">
        <v>0.99871651042954124</v>
      </c>
      <c r="AD111" s="28">
        <f t="shared" si="66"/>
        <v>0.72680410590214795</v>
      </c>
      <c r="AE111" s="172"/>
    </row>
    <row r="112" spans="1:31" s="20" customFormat="1" ht="20.100000000000001" customHeight="1" x14ac:dyDescent="0.25">
      <c r="A112" s="19"/>
      <c r="B112" s="46">
        <v>718</v>
      </c>
      <c r="C112" s="61">
        <v>7</v>
      </c>
      <c r="D112" s="45" t="s">
        <v>68</v>
      </c>
      <c r="E112" s="29">
        <v>258</v>
      </c>
      <c r="F112" s="29">
        <v>8</v>
      </c>
      <c r="G112" s="29">
        <v>0</v>
      </c>
      <c r="H112" s="29">
        <v>953</v>
      </c>
      <c r="I112" s="29">
        <v>953</v>
      </c>
      <c r="J112" s="169"/>
      <c r="K112" s="62">
        <v>284.23</v>
      </c>
      <c r="L112" s="27">
        <f t="shared" si="62"/>
        <v>298.24763903462747</v>
      </c>
      <c r="M112" s="169"/>
      <c r="N112" s="62">
        <v>61.07</v>
      </c>
      <c r="O112" s="27">
        <f t="shared" si="63"/>
        <v>64.081846799580276</v>
      </c>
      <c r="P112" s="169"/>
      <c r="Q112" s="62">
        <v>223.16</v>
      </c>
      <c r="R112" s="27">
        <f t="shared" si="64"/>
        <v>234.16579223504721</v>
      </c>
      <c r="S112" s="169">
        <v>2</v>
      </c>
      <c r="T112" s="51">
        <v>8.5966923202881934E-2</v>
      </c>
      <c r="U112" s="51">
        <v>0</v>
      </c>
      <c r="V112" s="51">
        <v>0</v>
      </c>
      <c r="W112" s="51">
        <v>0.91403307679711809</v>
      </c>
      <c r="X112" s="51">
        <v>0</v>
      </c>
      <c r="Y112" s="51">
        <v>0</v>
      </c>
      <c r="Z112" s="25">
        <f t="shared" si="65"/>
        <v>0.21486120395454383</v>
      </c>
      <c r="AA112" s="51">
        <v>0</v>
      </c>
      <c r="AB112" s="51">
        <v>0</v>
      </c>
      <c r="AC112" s="51">
        <v>1</v>
      </c>
      <c r="AD112" s="28">
        <f t="shared" si="66"/>
        <v>0.78513879604545611</v>
      </c>
      <c r="AE112" s="172"/>
    </row>
    <row r="113" spans="1:31" s="20" customFormat="1" ht="20.100000000000001" customHeight="1" x14ac:dyDescent="0.25">
      <c r="A113" s="19"/>
      <c r="B113" s="46">
        <v>736</v>
      </c>
      <c r="C113" s="61">
        <v>7</v>
      </c>
      <c r="D113" s="45" t="s">
        <v>61</v>
      </c>
      <c r="E113" s="29">
        <v>1387</v>
      </c>
      <c r="F113" s="29">
        <v>23</v>
      </c>
      <c r="G113" s="29">
        <v>0</v>
      </c>
      <c r="H113" s="29">
        <v>2961</v>
      </c>
      <c r="I113" s="29">
        <v>2961</v>
      </c>
      <c r="J113" s="169"/>
      <c r="K113" s="62">
        <v>917</v>
      </c>
      <c r="L113" s="27">
        <f t="shared" si="62"/>
        <v>309.69267139479905</v>
      </c>
      <c r="M113" s="169"/>
      <c r="N113" s="62">
        <v>298.07</v>
      </c>
      <c r="O113" s="27">
        <f t="shared" si="63"/>
        <v>100.66531577169874</v>
      </c>
      <c r="P113" s="169"/>
      <c r="Q113" s="62">
        <v>618.92999999999995</v>
      </c>
      <c r="R113" s="27">
        <f t="shared" si="64"/>
        <v>209.02735562310031</v>
      </c>
      <c r="S113" s="169"/>
      <c r="T113" s="51">
        <v>5.4752239406850742E-2</v>
      </c>
      <c r="U113" s="51">
        <v>0</v>
      </c>
      <c r="V113" s="51">
        <v>6.5756365954306034E-3</v>
      </c>
      <c r="W113" s="51">
        <v>0.7658268192035429</v>
      </c>
      <c r="X113" s="51">
        <v>0.12446740698493643</v>
      </c>
      <c r="Y113" s="51">
        <v>4.8377897809239442E-2</v>
      </c>
      <c r="Z113" s="25">
        <f t="shared" si="65"/>
        <v>0.32504907306434022</v>
      </c>
      <c r="AA113" s="51">
        <v>0</v>
      </c>
      <c r="AB113" s="51">
        <v>0</v>
      </c>
      <c r="AC113" s="51">
        <v>1</v>
      </c>
      <c r="AD113" s="28">
        <f t="shared" si="66"/>
        <v>0.67495092693565972</v>
      </c>
      <c r="AE113" s="172"/>
    </row>
    <row r="114" spans="1:31" s="20" customFormat="1" ht="20.100000000000001" customHeight="1" x14ac:dyDescent="0.25">
      <c r="A114" s="19"/>
      <c r="B114" s="46">
        <v>757</v>
      </c>
      <c r="C114" s="61">
        <v>7</v>
      </c>
      <c r="D114" s="45" t="s">
        <v>42</v>
      </c>
      <c r="E114" s="29">
        <v>3489</v>
      </c>
      <c r="F114" s="29">
        <v>194</v>
      </c>
      <c r="G114" s="29">
        <v>510</v>
      </c>
      <c r="H114" s="29">
        <v>7773</v>
      </c>
      <c r="I114" s="29">
        <v>7985</v>
      </c>
      <c r="J114" s="169"/>
      <c r="K114" s="62">
        <v>3433.83</v>
      </c>
      <c r="L114" s="27">
        <f t="shared" si="62"/>
        <v>430.03506574827804</v>
      </c>
      <c r="M114" s="169"/>
      <c r="N114" s="62">
        <v>1033.4100000000001</v>
      </c>
      <c r="O114" s="27">
        <f t="shared" si="63"/>
        <v>129.4189104571071</v>
      </c>
      <c r="P114" s="169"/>
      <c r="Q114" s="62">
        <v>2400.42</v>
      </c>
      <c r="R114" s="27">
        <f t="shared" si="64"/>
        <v>300.61615529117097</v>
      </c>
      <c r="S114" s="169"/>
      <c r="T114" s="51">
        <v>4.144531212200385E-2</v>
      </c>
      <c r="U114" s="51">
        <v>2.903010421807414E-2</v>
      </c>
      <c r="V114" s="51">
        <v>0.28537560116507488</v>
      </c>
      <c r="W114" s="51">
        <v>0.6037874609303181</v>
      </c>
      <c r="X114" s="51">
        <v>2.672704928344026E-2</v>
      </c>
      <c r="Y114" s="51">
        <v>1.3634472281088821E-2</v>
      </c>
      <c r="Z114" s="25">
        <f t="shared" si="65"/>
        <v>0.30094966844602095</v>
      </c>
      <c r="AA114" s="51">
        <v>0</v>
      </c>
      <c r="AB114" s="51">
        <v>8.7901283941976816E-4</v>
      </c>
      <c r="AC114" s="51">
        <v>0.99912098716058018</v>
      </c>
      <c r="AD114" s="28">
        <f t="shared" si="66"/>
        <v>0.69905033155397911</v>
      </c>
      <c r="AE114" s="172"/>
    </row>
    <row r="115" spans="1:31" s="20" customFormat="1" ht="20.100000000000001" customHeight="1" x14ac:dyDescent="0.25">
      <c r="A115" s="19"/>
      <c r="B115" s="46">
        <v>854</v>
      </c>
      <c r="C115" s="61">
        <v>7</v>
      </c>
      <c r="D115" s="45" t="s">
        <v>155</v>
      </c>
      <c r="E115" s="29">
        <v>5365</v>
      </c>
      <c r="F115" s="29">
        <v>360</v>
      </c>
      <c r="G115" s="29">
        <v>0</v>
      </c>
      <c r="H115" s="29">
        <v>13163</v>
      </c>
      <c r="I115" s="29">
        <v>13163</v>
      </c>
      <c r="J115" s="169"/>
      <c r="K115" s="62">
        <v>5720.79</v>
      </c>
      <c r="L115" s="27">
        <f t="shared" si="62"/>
        <v>434.61141077262022</v>
      </c>
      <c r="M115" s="169"/>
      <c r="N115" s="62">
        <v>2245.85</v>
      </c>
      <c r="O115" s="27">
        <f t="shared" si="63"/>
        <v>170.61840006077642</v>
      </c>
      <c r="P115" s="169"/>
      <c r="Q115" s="62">
        <v>3474.94</v>
      </c>
      <c r="R115" s="27">
        <f t="shared" si="64"/>
        <v>263.99301071184379</v>
      </c>
      <c r="S115" s="169"/>
      <c r="T115" s="51">
        <v>3.2295122114121604E-2</v>
      </c>
      <c r="U115" s="51">
        <v>0.35103412961684888</v>
      </c>
      <c r="V115" s="51">
        <v>0.10500256027784581</v>
      </c>
      <c r="W115" s="51">
        <v>0.42396865329385308</v>
      </c>
      <c r="X115" s="51">
        <v>7.6367522318943823E-2</v>
      </c>
      <c r="Y115" s="51">
        <v>1.1332012378386802E-2</v>
      </c>
      <c r="Z115" s="25">
        <f t="shared" si="65"/>
        <v>0.39257689934432133</v>
      </c>
      <c r="AA115" s="51">
        <v>0</v>
      </c>
      <c r="AB115" s="51">
        <v>0</v>
      </c>
      <c r="AC115" s="51">
        <v>1</v>
      </c>
      <c r="AD115" s="28">
        <f t="shared" si="66"/>
        <v>0.60742310065567873</v>
      </c>
      <c r="AE115" s="172"/>
    </row>
    <row r="116" spans="1:31" s="20" customFormat="1" ht="20.100000000000001" customHeight="1" x14ac:dyDescent="0.25">
      <c r="A116" s="19"/>
      <c r="B116" s="46">
        <v>958</v>
      </c>
      <c r="C116" s="61">
        <v>7</v>
      </c>
      <c r="D116" s="45" t="s">
        <v>41</v>
      </c>
      <c r="E116" s="29">
        <v>1937</v>
      </c>
      <c r="F116" s="29">
        <v>20</v>
      </c>
      <c r="G116" s="29">
        <v>8</v>
      </c>
      <c r="H116" s="29">
        <v>4109</v>
      </c>
      <c r="I116" s="29">
        <v>4112</v>
      </c>
      <c r="J116" s="169"/>
      <c r="K116" s="62">
        <v>1880.48</v>
      </c>
      <c r="L116" s="27">
        <f t="shared" si="62"/>
        <v>457.31517509727627</v>
      </c>
      <c r="M116" s="169"/>
      <c r="N116" s="62">
        <v>828.01</v>
      </c>
      <c r="O116" s="27">
        <f t="shared" si="63"/>
        <v>201.36429961089493</v>
      </c>
      <c r="P116" s="169"/>
      <c r="Q116" s="62">
        <v>1052.47</v>
      </c>
      <c r="R116" s="27">
        <f t="shared" si="64"/>
        <v>255.95087548638134</v>
      </c>
      <c r="S116" s="169"/>
      <c r="T116" s="51">
        <v>2.7342664943660101E-2</v>
      </c>
      <c r="U116" s="51">
        <v>0</v>
      </c>
      <c r="V116" s="51">
        <v>7.2221349983695856E-3</v>
      </c>
      <c r="W116" s="51">
        <v>0.83168077680221253</v>
      </c>
      <c r="X116" s="51">
        <v>0.11185855243294164</v>
      </c>
      <c r="Y116" s="51">
        <v>2.189587082281615E-2</v>
      </c>
      <c r="Z116" s="25">
        <f t="shared" si="65"/>
        <v>0.44031842933719051</v>
      </c>
      <c r="AA116" s="51">
        <v>0</v>
      </c>
      <c r="AB116" s="51">
        <v>0</v>
      </c>
      <c r="AC116" s="51">
        <v>1</v>
      </c>
      <c r="AD116" s="28">
        <f t="shared" si="66"/>
        <v>0.55968157066280955</v>
      </c>
      <c r="AE116" s="172"/>
    </row>
    <row r="117" spans="1:31" s="20" customFormat="1" ht="20.100000000000001" customHeight="1" x14ac:dyDescent="0.25">
      <c r="A117" s="19"/>
      <c r="B117" s="46">
        <v>967</v>
      </c>
      <c r="C117" s="61">
        <v>7</v>
      </c>
      <c r="D117" s="45" t="s">
        <v>135</v>
      </c>
      <c r="E117" s="29">
        <v>1078</v>
      </c>
      <c r="F117" s="29">
        <v>43</v>
      </c>
      <c r="G117" s="29">
        <v>16</v>
      </c>
      <c r="H117" s="29">
        <v>2178</v>
      </c>
      <c r="I117" s="29">
        <v>2185</v>
      </c>
      <c r="J117" s="169"/>
      <c r="K117" s="62">
        <v>793.85</v>
      </c>
      <c r="L117" s="27">
        <f t="shared" si="62"/>
        <v>363.31807780320366</v>
      </c>
      <c r="M117" s="169"/>
      <c r="N117" s="62">
        <v>253.33</v>
      </c>
      <c r="O117" s="27">
        <f t="shared" si="63"/>
        <v>115.94050343249428</v>
      </c>
      <c r="P117" s="169"/>
      <c r="Q117" s="62">
        <v>540.5200000000001</v>
      </c>
      <c r="R117" s="27">
        <f t="shared" si="64"/>
        <v>247.37757437070943</v>
      </c>
      <c r="S117" s="169"/>
      <c r="T117" s="51">
        <v>4.7369044329530652E-2</v>
      </c>
      <c r="U117" s="51">
        <v>0</v>
      </c>
      <c r="V117" s="51">
        <v>0</v>
      </c>
      <c r="W117" s="51">
        <v>0.9526309556704694</v>
      </c>
      <c r="X117" s="51">
        <v>0</v>
      </c>
      <c r="Y117" s="51">
        <v>0</v>
      </c>
      <c r="Z117" s="25">
        <f t="shared" si="65"/>
        <v>0.31911570195880834</v>
      </c>
      <c r="AA117" s="51">
        <v>0</v>
      </c>
      <c r="AB117" s="51">
        <v>9.6018648708650917E-3</v>
      </c>
      <c r="AC117" s="51">
        <v>0.99039813512913477</v>
      </c>
      <c r="AD117" s="28">
        <f t="shared" si="66"/>
        <v>0.68088429804119177</v>
      </c>
      <c r="AE117" s="172"/>
    </row>
    <row r="118" spans="1:31" s="20" customFormat="1" ht="20.100000000000001" customHeight="1" x14ac:dyDescent="0.25">
      <c r="A118" s="19"/>
      <c r="B118" s="46">
        <v>975</v>
      </c>
      <c r="C118" s="61">
        <v>7</v>
      </c>
      <c r="D118" s="45" t="s">
        <v>24</v>
      </c>
      <c r="E118" s="29">
        <v>227</v>
      </c>
      <c r="F118" s="29">
        <v>0</v>
      </c>
      <c r="G118" s="29">
        <v>0</v>
      </c>
      <c r="H118" s="29">
        <v>427</v>
      </c>
      <c r="I118" s="29">
        <v>427</v>
      </c>
      <c r="J118" s="169"/>
      <c r="K118" s="62">
        <v>157.22999999999999</v>
      </c>
      <c r="L118" s="27">
        <f t="shared" si="62"/>
        <v>368.22014051522251</v>
      </c>
      <c r="M118" s="169"/>
      <c r="N118" s="62">
        <v>56.41</v>
      </c>
      <c r="O118" s="27">
        <f t="shared" si="63"/>
        <v>132.10772833723652</v>
      </c>
      <c r="P118" s="169">
        <v>6</v>
      </c>
      <c r="Q118" s="62">
        <v>100.82</v>
      </c>
      <c r="R118" s="27">
        <f t="shared" si="64"/>
        <v>236.11241217798596</v>
      </c>
      <c r="S118" s="169"/>
      <c r="T118" s="51">
        <v>4.1659280269455777E-2</v>
      </c>
      <c r="U118" s="51">
        <v>0</v>
      </c>
      <c r="V118" s="51">
        <v>0</v>
      </c>
      <c r="W118" s="51">
        <v>0.95834071973054435</v>
      </c>
      <c r="X118" s="51">
        <v>0</v>
      </c>
      <c r="Y118" s="51">
        <v>0</v>
      </c>
      <c r="Z118" s="25">
        <f t="shared" si="65"/>
        <v>0.35877377090885965</v>
      </c>
      <c r="AA118" s="51">
        <v>0</v>
      </c>
      <c r="AB118" s="51">
        <v>0</v>
      </c>
      <c r="AC118" s="51">
        <v>1</v>
      </c>
      <c r="AD118" s="28">
        <f t="shared" si="66"/>
        <v>0.64122622909114035</v>
      </c>
      <c r="AE118" s="172"/>
    </row>
    <row r="119" spans="1:31" s="74" customFormat="1" x14ac:dyDescent="0.25">
      <c r="A119" s="72"/>
      <c r="B119" s="76"/>
      <c r="C119" s="77"/>
      <c r="D119" s="92" t="s">
        <v>122</v>
      </c>
      <c r="E119" s="93">
        <f>SUM(E85:E118)</f>
        <v>168314</v>
      </c>
      <c r="F119" s="93">
        <f>SUM(F85:F118)</f>
        <v>7736</v>
      </c>
      <c r="G119" s="93">
        <f>SUM(G85:G118)</f>
        <v>12660</v>
      </c>
      <c r="H119" s="93">
        <f>SUM(H85:H118)</f>
        <v>368736</v>
      </c>
      <c r="I119" s="93">
        <f>SUM(I85:I118)</f>
        <v>374006</v>
      </c>
      <c r="J119" s="93"/>
      <c r="K119" s="119">
        <f>SUM(K85:K118)</f>
        <v>141498.54205415488</v>
      </c>
      <c r="L119" s="120">
        <f t="shared" ref="L119" si="67">K119*1000/I119</f>
        <v>378.33227823659212</v>
      </c>
      <c r="M119" s="91"/>
      <c r="N119" s="95">
        <f>SUM(N85:N118)</f>
        <v>49853.772399206886</v>
      </c>
      <c r="O119" s="96">
        <f t="shared" ref="O119" si="68">N119*1000/I119</f>
        <v>133.29671823234622</v>
      </c>
      <c r="P119" s="84"/>
      <c r="Q119" s="95">
        <f>SUM(Q85:Q118)</f>
        <v>91644.769654947988</v>
      </c>
      <c r="R119" s="94">
        <f t="shared" ref="R119" si="69">Q119*1000/I119</f>
        <v>245.03556000424587</v>
      </c>
      <c r="S119" s="90"/>
      <c r="T119" s="82"/>
      <c r="U119" s="82"/>
      <c r="V119" s="82"/>
      <c r="W119" s="296" t="s">
        <v>130</v>
      </c>
      <c r="X119" s="297"/>
      <c r="Y119" s="298"/>
      <c r="Z119" s="75">
        <f t="shared" ref="Z119" si="70">N119/K119</f>
        <v>0.35232711005691247</v>
      </c>
      <c r="AA119" s="82"/>
      <c r="AB119" s="82"/>
      <c r="AC119" s="82"/>
      <c r="AD119" s="83">
        <f t="shared" ref="AD119" si="71">Q119/K119</f>
        <v>0.64767288994308747</v>
      </c>
      <c r="AE119" s="173"/>
    </row>
    <row r="120" spans="1:31" s="74" customFormat="1" x14ac:dyDescent="0.25">
      <c r="A120" s="72"/>
      <c r="B120" s="76"/>
      <c r="C120" s="77"/>
      <c r="D120" s="78"/>
      <c r="E120" s="79"/>
      <c r="F120" s="79"/>
      <c r="G120" s="79"/>
      <c r="H120" s="79"/>
      <c r="I120" s="79"/>
      <c r="J120" s="88"/>
      <c r="K120" s="100"/>
      <c r="L120" s="101"/>
      <c r="M120" s="86"/>
      <c r="N120" s="100"/>
      <c r="O120" s="80"/>
      <c r="P120" s="84"/>
      <c r="Q120" s="100"/>
      <c r="R120" s="101"/>
      <c r="S120" s="90"/>
      <c r="T120" s="82"/>
      <c r="U120" s="82"/>
      <c r="V120" s="82"/>
      <c r="W120" s="82"/>
      <c r="X120" s="82"/>
      <c r="Y120" s="82"/>
      <c r="Z120" s="75"/>
      <c r="AA120" s="82"/>
      <c r="AB120" s="82"/>
      <c r="AC120" s="82"/>
      <c r="AD120" s="83"/>
      <c r="AE120" s="173"/>
    </row>
    <row r="121" spans="1:31" s="74" customFormat="1" ht="18" thickBot="1" x14ac:dyDescent="0.3">
      <c r="A121" s="72"/>
      <c r="B121" s="76"/>
      <c r="C121" s="77"/>
      <c r="D121" s="102"/>
      <c r="E121" s="103"/>
      <c r="F121" s="103"/>
      <c r="G121" s="103"/>
      <c r="H121" s="103"/>
      <c r="I121" s="103"/>
      <c r="J121" s="104"/>
      <c r="K121" s="105"/>
      <c r="L121" s="106"/>
      <c r="M121" s="114"/>
      <c r="N121" s="105"/>
      <c r="O121" s="107"/>
      <c r="P121" s="108"/>
      <c r="Q121" s="105"/>
      <c r="R121" s="106"/>
      <c r="S121" s="116"/>
      <c r="T121" s="110"/>
      <c r="U121" s="110"/>
      <c r="V121" s="110"/>
      <c r="W121" s="110"/>
      <c r="X121" s="110"/>
      <c r="Y121" s="110"/>
      <c r="Z121" s="111"/>
      <c r="AA121" s="110"/>
      <c r="AB121" s="110"/>
      <c r="AC121" s="110"/>
      <c r="AD121" s="112"/>
      <c r="AE121" s="173"/>
    </row>
    <row r="122" spans="1:31" s="74" customFormat="1" ht="15.75" thickBot="1" x14ac:dyDescent="0.3">
      <c r="A122" s="72"/>
      <c r="B122" s="76"/>
      <c r="C122" s="113"/>
      <c r="D122" s="299" t="s">
        <v>128</v>
      </c>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6"/>
      <c r="AE122" s="173"/>
    </row>
    <row r="123" spans="1:31" s="20" customFormat="1" ht="20.100000000000001" customHeight="1" x14ac:dyDescent="0.25">
      <c r="A123" s="19"/>
      <c r="B123" s="46">
        <v>372</v>
      </c>
      <c r="C123" s="61">
        <v>8</v>
      </c>
      <c r="D123" s="45" t="s">
        <v>37</v>
      </c>
      <c r="E123" s="29">
        <v>1794</v>
      </c>
      <c r="F123" s="29">
        <v>0</v>
      </c>
      <c r="G123" s="29">
        <v>1253</v>
      </c>
      <c r="H123" s="29">
        <v>1234</v>
      </c>
      <c r="I123" s="29">
        <v>1756</v>
      </c>
      <c r="J123" s="169"/>
      <c r="K123" s="62">
        <v>677.8</v>
      </c>
      <c r="L123" s="27">
        <f t="shared" ref="L123:L130" si="72">K123*1000/I123</f>
        <v>385.9908883826879</v>
      </c>
      <c r="M123" s="169"/>
      <c r="N123" s="62">
        <v>240.49</v>
      </c>
      <c r="O123" s="27">
        <f t="shared" ref="O123:O130" si="73">N123*1000/I123</f>
        <v>136.95330296127563</v>
      </c>
      <c r="P123" s="169"/>
      <c r="Q123" s="62">
        <v>437.31</v>
      </c>
      <c r="R123" s="27">
        <f t="shared" ref="R123:R130" si="74">Q123*1000/I123</f>
        <v>249.0375854214123</v>
      </c>
      <c r="S123" s="169"/>
      <c r="T123" s="51">
        <v>2.8275603975217264E-2</v>
      </c>
      <c r="U123" s="51">
        <v>0</v>
      </c>
      <c r="V123" s="51">
        <v>0.20333485799825354</v>
      </c>
      <c r="W123" s="51">
        <v>0.7683895380265291</v>
      </c>
      <c r="X123" s="51">
        <v>0</v>
      </c>
      <c r="Y123" s="51">
        <v>0</v>
      </c>
      <c r="Z123" s="25">
        <f t="shared" ref="Z123:Z130" si="75">N123/K123</f>
        <v>0.35480967837120098</v>
      </c>
      <c r="AA123" s="51">
        <v>0</v>
      </c>
      <c r="AB123" s="51">
        <v>0</v>
      </c>
      <c r="AC123" s="51">
        <v>1</v>
      </c>
      <c r="AD123" s="28">
        <f t="shared" ref="AD123:AD130" si="76">Q123/K123</f>
        <v>0.64519032162879908</v>
      </c>
      <c r="AE123" s="172"/>
    </row>
    <row r="124" spans="1:31" s="20" customFormat="1" ht="20.100000000000001" customHeight="1" x14ac:dyDescent="0.25">
      <c r="A124" s="19"/>
      <c r="B124" s="46">
        <v>404</v>
      </c>
      <c r="C124" s="61">
        <v>8</v>
      </c>
      <c r="D124" s="45" t="s">
        <v>87</v>
      </c>
      <c r="E124" s="29">
        <v>4752</v>
      </c>
      <c r="F124" s="29">
        <v>0</v>
      </c>
      <c r="G124" s="29">
        <v>3168</v>
      </c>
      <c r="H124" s="29">
        <v>4304</v>
      </c>
      <c r="I124" s="29">
        <v>5624</v>
      </c>
      <c r="J124" s="169"/>
      <c r="K124" s="62">
        <v>4026.5242452509478</v>
      </c>
      <c r="L124" s="27">
        <f t="shared" si="72"/>
        <v>715.95381316695375</v>
      </c>
      <c r="M124" s="169"/>
      <c r="N124" s="62">
        <v>921.48339620075808</v>
      </c>
      <c r="O124" s="27">
        <f t="shared" si="73"/>
        <v>163.84839903996408</v>
      </c>
      <c r="P124" s="169">
        <v>6</v>
      </c>
      <c r="Q124" s="62">
        <v>3105.0408490501895</v>
      </c>
      <c r="R124" s="27">
        <f t="shared" si="74"/>
        <v>552.10541412698956</v>
      </c>
      <c r="S124" s="169"/>
      <c r="T124" s="51">
        <v>2.5741104069586799E-2</v>
      </c>
      <c r="U124" s="51">
        <v>0</v>
      </c>
      <c r="V124" s="51">
        <v>4.6012766127760556E-2</v>
      </c>
      <c r="W124" s="51">
        <v>0.91238040714256152</v>
      </c>
      <c r="X124" s="51">
        <v>1.5865722660091019E-2</v>
      </c>
      <c r="Y124" s="51">
        <v>0</v>
      </c>
      <c r="Z124" s="25">
        <f t="shared" si="75"/>
        <v>0.22885330872838885</v>
      </c>
      <c r="AA124" s="51">
        <v>0</v>
      </c>
      <c r="AB124" s="51">
        <v>0</v>
      </c>
      <c r="AC124" s="51">
        <v>1</v>
      </c>
      <c r="AD124" s="28">
        <f t="shared" si="76"/>
        <v>0.77114669127161106</v>
      </c>
      <c r="AE124" s="172"/>
    </row>
    <row r="125" spans="1:31" s="20" customFormat="1" ht="20.100000000000001" customHeight="1" x14ac:dyDescent="0.25">
      <c r="A125" s="19"/>
      <c r="B125" s="46">
        <v>413</v>
      </c>
      <c r="C125" s="61">
        <v>8</v>
      </c>
      <c r="D125" s="45" t="s">
        <v>64</v>
      </c>
      <c r="E125" s="29">
        <v>1626</v>
      </c>
      <c r="F125" s="29">
        <v>0</v>
      </c>
      <c r="G125" s="29">
        <v>1076</v>
      </c>
      <c r="H125" s="29">
        <v>1091</v>
      </c>
      <c r="I125" s="29">
        <v>1539</v>
      </c>
      <c r="J125" s="169"/>
      <c r="K125" s="62">
        <v>788.19570011391693</v>
      </c>
      <c r="L125" s="27">
        <f t="shared" si="72"/>
        <v>512.1479532903943</v>
      </c>
      <c r="M125" s="169"/>
      <c r="N125" s="62">
        <v>252.27456009113354</v>
      </c>
      <c r="O125" s="27">
        <f t="shared" si="73"/>
        <v>163.9210916771498</v>
      </c>
      <c r="P125" s="169">
        <v>6</v>
      </c>
      <c r="Q125" s="62">
        <v>535.92114002278333</v>
      </c>
      <c r="R125" s="27">
        <f t="shared" si="74"/>
        <v>348.22686161324452</v>
      </c>
      <c r="S125" s="169"/>
      <c r="T125" s="51">
        <v>2.3823250342122893E-2</v>
      </c>
      <c r="U125" s="51">
        <v>0</v>
      </c>
      <c r="V125" s="51">
        <v>0.11891805495236055</v>
      </c>
      <c r="W125" s="51">
        <v>0.68542210529935554</v>
      </c>
      <c r="X125" s="51">
        <v>0.17183658940616098</v>
      </c>
      <c r="Y125" s="51">
        <v>0</v>
      </c>
      <c r="Z125" s="25">
        <f t="shared" si="75"/>
        <v>0.32006589233444516</v>
      </c>
      <c r="AA125" s="51">
        <v>0</v>
      </c>
      <c r="AB125" s="51">
        <v>0</v>
      </c>
      <c r="AC125" s="51">
        <v>1</v>
      </c>
      <c r="AD125" s="28">
        <f t="shared" si="76"/>
        <v>0.67993410766555484</v>
      </c>
      <c r="AE125" s="172"/>
    </row>
    <row r="126" spans="1:31" s="20" customFormat="1" ht="20.100000000000001" customHeight="1" x14ac:dyDescent="0.25">
      <c r="A126" s="19"/>
      <c r="B126" s="46">
        <v>545</v>
      </c>
      <c r="C126" s="61">
        <v>8</v>
      </c>
      <c r="D126" s="45" t="s">
        <v>48</v>
      </c>
      <c r="E126" s="29">
        <v>214</v>
      </c>
      <c r="F126" s="29">
        <v>0</v>
      </c>
      <c r="G126" s="29">
        <v>3</v>
      </c>
      <c r="H126" s="29">
        <v>410</v>
      </c>
      <c r="I126" s="29">
        <v>411</v>
      </c>
      <c r="J126" s="169"/>
      <c r="K126" s="62">
        <v>98.51</v>
      </c>
      <c r="L126" s="27">
        <f t="shared" si="72"/>
        <v>239.68369829683698</v>
      </c>
      <c r="M126" s="169"/>
      <c r="N126" s="62">
        <v>30.73</v>
      </c>
      <c r="O126" s="27">
        <f t="shared" si="73"/>
        <v>74.768856447688563</v>
      </c>
      <c r="P126" s="169"/>
      <c r="Q126" s="62">
        <v>67.78</v>
      </c>
      <c r="R126" s="27">
        <f t="shared" si="74"/>
        <v>164.91484184914842</v>
      </c>
      <c r="S126" s="169"/>
      <c r="T126" s="51">
        <v>7.3543768304588336E-2</v>
      </c>
      <c r="U126" s="51">
        <v>0</v>
      </c>
      <c r="V126" s="51">
        <v>0</v>
      </c>
      <c r="W126" s="51">
        <v>0.92645623169541158</v>
      </c>
      <c r="X126" s="51">
        <v>0</v>
      </c>
      <c r="Y126" s="51">
        <v>0</v>
      </c>
      <c r="Z126" s="25">
        <f t="shared" si="75"/>
        <v>0.31194802558115925</v>
      </c>
      <c r="AA126" s="51">
        <v>0</v>
      </c>
      <c r="AB126" s="51">
        <v>0</v>
      </c>
      <c r="AC126" s="51">
        <v>1</v>
      </c>
      <c r="AD126" s="28">
        <f t="shared" si="76"/>
        <v>0.68805197441884069</v>
      </c>
      <c r="AE126" s="172"/>
    </row>
    <row r="127" spans="1:31" s="20" customFormat="1" ht="20.100000000000001" customHeight="1" x14ac:dyDescent="0.25">
      <c r="A127" s="19"/>
      <c r="B127" s="46">
        <v>709</v>
      </c>
      <c r="C127" s="61">
        <v>8</v>
      </c>
      <c r="D127" s="45" t="s">
        <v>152</v>
      </c>
      <c r="E127" s="29">
        <v>730</v>
      </c>
      <c r="F127" s="29">
        <v>0</v>
      </c>
      <c r="G127" s="29">
        <v>0</v>
      </c>
      <c r="H127" s="29">
        <v>1013</v>
      </c>
      <c r="I127" s="29">
        <v>1013</v>
      </c>
      <c r="J127" s="169"/>
      <c r="K127" s="62">
        <v>407.42</v>
      </c>
      <c r="L127" s="27">
        <f t="shared" si="72"/>
        <v>402.1915103652517</v>
      </c>
      <c r="M127" s="169"/>
      <c r="N127" s="62">
        <v>127.75</v>
      </c>
      <c r="O127" s="27">
        <f t="shared" si="73"/>
        <v>126.11056268509378</v>
      </c>
      <c r="P127" s="169"/>
      <c r="Q127" s="62">
        <v>279.67</v>
      </c>
      <c r="R127" s="27">
        <f t="shared" si="74"/>
        <v>276.08094768015792</v>
      </c>
      <c r="S127" s="169">
        <v>2</v>
      </c>
      <c r="T127" s="51">
        <v>4.3679060665362035E-2</v>
      </c>
      <c r="U127" s="51">
        <v>0</v>
      </c>
      <c r="V127" s="51">
        <v>0</v>
      </c>
      <c r="W127" s="51">
        <v>0.69017612524461835</v>
      </c>
      <c r="X127" s="51">
        <v>0.26614481409001955</v>
      </c>
      <c r="Y127" s="51">
        <v>0</v>
      </c>
      <c r="Z127" s="25">
        <f t="shared" si="75"/>
        <v>0.31355849001030878</v>
      </c>
      <c r="AA127" s="51">
        <v>0</v>
      </c>
      <c r="AB127" s="51">
        <v>7.1512854435584793E-3</v>
      </c>
      <c r="AC127" s="51">
        <v>0.99284871455644153</v>
      </c>
      <c r="AD127" s="28">
        <f t="shared" si="76"/>
        <v>0.68644150998969122</v>
      </c>
      <c r="AE127" s="172"/>
    </row>
    <row r="128" spans="1:31" s="155" customFormat="1" ht="20.100000000000001" customHeight="1" x14ac:dyDescent="0.25">
      <c r="A128" s="149"/>
      <c r="B128" s="150">
        <v>797</v>
      </c>
      <c r="C128" s="61">
        <v>8</v>
      </c>
      <c r="D128" s="151" t="s">
        <v>154</v>
      </c>
      <c r="E128" s="29">
        <v>445</v>
      </c>
      <c r="F128" s="29">
        <v>0</v>
      </c>
      <c r="G128" s="29">
        <v>221</v>
      </c>
      <c r="H128" s="29">
        <v>478</v>
      </c>
      <c r="I128" s="29">
        <v>570</v>
      </c>
      <c r="J128" s="169"/>
      <c r="K128" s="62">
        <v>191.68</v>
      </c>
      <c r="L128" s="152">
        <f t="shared" si="72"/>
        <v>336.28070175438597</v>
      </c>
      <c r="M128" s="169"/>
      <c r="N128" s="62">
        <v>41.37</v>
      </c>
      <c r="O128" s="152">
        <f t="shared" si="73"/>
        <v>72.578947368421055</v>
      </c>
      <c r="P128" s="169"/>
      <c r="Q128" s="62">
        <v>150.31</v>
      </c>
      <c r="R128" s="152">
        <f t="shared" si="74"/>
        <v>263.70175438596493</v>
      </c>
      <c r="S128" s="169">
        <v>3</v>
      </c>
      <c r="T128" s="51">
        <v>6.3572637176698088E-2</v>
      </c>
      <c r="U128" s="51">
        <v>0</v>
      </c>
      <c r="V128" s="51">
        <v>0</v>
      </c>
      <c r="W128" s="51">
        <v>0.92965917331399572</v>
      </c>
      <c r="X128" s="51">
        <v>0</v>
      </c>
      <c r="Y128" s="51">
        <v>6.7681895093062621E-3</v>
      </c>
      <c r="Z128" s="154">
        <f t="shared" si="75"/>
        <v>0.21582846410684473</v>
      </c>
      <c r="AA128" s="153">
        <v>0</v>
      </c>
      <c r="AB128" s="153">
        <v>0</v>
      </c>
      <c r="AC128" s="153">
        <v>1</v>
      </c>
      <c r="AD128" s="28">
        <f t="shared" si="76"/>
        <v>0.78417153589315525</v>
      </c>
      <c r="AE128" s="174"/>
    </row>
    <row r="129" spans="1:31" s="20" customFormat="1" ht="20.100000000000001" customHeight="1" x14ac:dyDescent="0.25">
      <c r="A129" s="19"/>
      <c r="B129" s="46">
        <v>866</v>
      </c>
      <c r="C129" s="61">
        <v>8</v>
      </c>
      <c r="D129" s="45" t="s">
        <v>156</v>
      </c>
      <c r="E129" s="29">
        <v>1306</v>
      </c>
      <c r="F129" s="29">
        <v>0</v>
      </c>
      <c r="G129" s="29">
        <v>505</v>
      </c>
      <c r="H129" s="29">
        <v>1707</v>
      </c>
      <c r="I129" s="29">
        <v>1917</v>
      </c>
      <c r="J129" s="169"/>
      <c r="K129" s="62">
        <v>560.05999999999995</v>
      </c>
      <c r="L129" s="27">
        <f t="shared" si="72"/>
        <v>292.15440792905582</v>
      </c>
      <c r="M129" s="169"/>
      <c r="N129" s="62">
        <v>164.65</v>
      </c>
      <c r="O129" s="27">
        <f t="shared" si="73"/>
        <v>85.889410537297863</v>
      </c>
      <c r="P129" s="169"/>
      <c r="Q129" s="62">
        <v>395.41</v>
      </c>
      <c r="R129" s="27">
        <f t="shared" si="74"/>
        <v>206.26499739175796</v>
      </c>
      <c r="S129" s="169"/>
      <c r="T129" s="51">
        <v>5.7151533556027936E-2</v>
      </c>
      <c r="U129" s="51">
        <v>0</v>
      </c>
      <c r="V129" s="51">
        <v>0</v>
      </c>
      <c r="W129" s="51">
        <v>0.94284846644397213</v>
      </c>
      <c r="X129" s="51">
        <v>0</v>
      </c>
      <c r="Y129" s="51">
        <v>0</v>
      </c>
      <c r="Z129" s="25">
        <f t="shared" si="75"/>
        <v>0.29398635860443528</v>
      </c>
      <c r="AA129" s="51">
        <v>0</v>
      </c>
      <c r="AB129" s="51">
        <v>0</v>
      </c>
      <c r="AC129" s="51">
        <v>1</v>
      </c>
      <c r="AD129" s="28">
        <f t="shared" si="76"/>
        <v>0.70601364139556488</v>
      </c>
      <c r="AE129" s="172"/>
    </row>
    <row r="130" spans="1:31" s="20" customFormat="1" ht="20.100000000000001" customHeight="1" x14ac:dyDescent="0.25">
      <c r="A130" s="19"/>
      <c r="B130" s="46">
        <v>929</v>
      </c>
      <c r="C130" s="61">
        <v>8</v>
      </c>
      <c r="D130" s="45" t="s">
        <v>159</v>
      </c>
      <c r="E130" s="29">
        <v>675</v>
      </c>
      <c r="F130" s="29">
        <v>70</v>
      </c>
      <c r="G130" s="29">
        <v>0</v>
      </c>
      <c r="H130" s="29">
        <v>1611</v>
      </c>
      <c r="I130" s="29">
        <v>1611</v>
      </c>
      <c r="J130" s="169"/>
      <c r="K130" s="62">
        <v>490.13</v>
      </c>
      <c r="L130" s="27">
        <f t="shared" si="72"/>
        <v>304.23960273122282</v>
      </c>
      <c r="M130" s="169"/>
      <c r="N130" s="62">
        <v>70.7</v>
      </c>
      <c r="O130" s="27">
        <f t="shared" si="73"/>
        <v>43.88578522656735</v>
      </c>
      <c r="P130" s="169"/>
      <c r="Q130" s="62">
        <v>419.43</v>
      </c>
      <c r="R130" s="27">
        <f t="shared" si="74"/>
        <v>260.35381750465547</v>
      </c>
      <c r="S130" s="169">
        <v>3</v>
      </c>
      <c r="T130" s="51">
        <v>0.12560113154172561</v>
      </c>
      <c r="U130" s="51">
        <v>0</v>
      </c>
      <c r="V130" s="51">
        <v>0</v>
      </c>
      <c r="W130" s="51">
        <v>0.87439886845827441</v>
      </c>
      <c r="X130" s="51">
        <v>0</v>
      </c>
      <c r="Y130" s="51">
        <v>0</v>
      </c>
      <c r="Z130" s="25">
        <f t="shared" si="75"/>
        <v>0.1442474445555261</v>
      </c>
      <c r="AA130" s="51">
        <v>0</v>
      </c>
      <c r="AB130" s="51">
        <v>0</v>
      </c>
      <c r="AC130" s="51">
        <v>1</v>
      </c>
      <c r="AD130" s="28">
        <f t="shared" si="76"/>
        <v>0.85575255544447393</v>
      </c>
      <c r="AE130" s="172"/>
    </row>
    <row r="131" spans="1:31" s="74" customFormat="1" x14ac:dyDescent="0.25">
      <c r="A131" s="72"/>
      <c r="B131" s="76"/>
      <c r="C131" s="77"/>
      <c r="D131" s="121" t="s">
        <v>122</v>
      </c>
      <c r="E131" s="93">
        <f>SUM(E123:E130)</f>
        <v>11542</v>
      </c>
      <c r="F131" s="93">
        <f>SUM(F123:F130)</f>
        <v>70</v>
      </c>
      <c r="G131" s="93">
        <f>SUM(G123:G130)</f>
        <v>6226</v>
      </c>
      <c r="H131" s="93">
        <f>SUM(H123:H130)</f>
        <v>11848</v>
      </c>
      <c r="I131" s="93">
        <f>SUM(I123:I130)</f>
        <v>14441</v>
      </c>
      <c r="J131" s="93"/>
      <c r="K131" s="119">
        <f>SUM(K123:K130)</f>
        <v>7240.3199453648658</v>
      </c>
      <c r="L131" s="120">
        <f t="shared" ref="L131" si="77">K131*1000/I131</f>
        <v>501.37247734678107</v>
      </c>
      <c r="M131" s="89"/>
      <c r="N131" s="95">
        <f>SUM(N123:N130)</f>
        <v>1849.4479562918916</v>
      </c>
      <c r="O131" s="96">
        <f t="shared" ref="O131" si="78">N131*1000/I131</f>
        <v>128.06924425537647</v>
      </c>
      <c r="P131" s="84"/>
      <c r="Q131" s="95">
        <f>SUM(Q123:Q130)</f>
        <v>5390.8719890729735</v>
      </c>
      <c r="R131" s="94">
        <f t="shared" ref="R131" si="79">Q131*1000/I131</f>
        <v>373.30323309140459</v>
      </c>
      <c r="S131" s="90"/>
      <c r="T131" s="82"/>
      <c r="U131" s="82"/>
      <c r="V131" s="82"/>
      <c r="W131" s="317" t="s">
        <v>130</v>
      </c>
      <c r="X131" s="317"/>
      <c r="Y131" s="317"/>
      <c r="Z131" s="75">
        <f t="shared" ref="Z131" si="80">N131/K131</f>
        <v>0.25543732462760543</v>
      </c>
      <c r="AA131" s="82"/>
      <c r="AB131" s="82"/>
      <c r="AC131" s="82"/>
      <c r="AD131" s="83">
        <f t="shared" ref="AD131" si="81">Q131/K131</f>
        <v>0.74456267537239451</v>
      </c>
      <c r="AE131" s="173"/>
    </row>
    <row r="132" spans="1:31" s="74" customFormat="1" x14ac:dyDescent="0.25">
      <c r="A132" s="72"/>
      <c r="B132" s="76"/>
      <c r="C132" s="77"/>
      <c r="D132" s="78"/>
      <c r="E132" s="79"/>
      <c r="F132" s="79"/>
      <c r="G132" s="79"/>
      <c r="H132" s="79"/>
      <c r="I132" s="79"/>
      <c r="J132" s="88"/>
      <c r="K132" s="100"/>
      <c r="L132" s="101"/>
      <c r="M132" s="88"/>
      <c r="N132" s="100"/>
      <c r="O132" s="80"/>
      <c r="P132" s="84"/>
      <c r="Q132" s="100"/>
      <c r="R132" s="101"/>
      <c r="S132" s="90"/>
      <c r="T132" s="82"/>
      <c r="U132" s="82"/>
      <c r="V132" s="82"/>
      <c r="W132" s="82"/>
      <c r="X132" s="82"/>
      <c r="Y132" s="82"/>
      <c r="Z132" s="75"/>
      <c r="AA132" s="82"/>
      <c r="AB132" s="82"/>
      <c r="AC132" s="82"/>
      <c r="AD132" s="83"/>
      <c r="AE132" s="173"/>
    </row>
    <row r="133" spans="1:31" s="74" customFormat="1" x14ac:dyDescent="0.25">
      <c r="A133" s="72"/>
      <c r="B133" s="76"/>
      <c r="C133" s="77"/>
      <c r="D133" s="78"/>
      <c r="E133" s="79"/>
      <c r="F133" s="79"/>
      <c r="G133" s="79"/>
      <c r="H133" s="79"/>
      <c r="I133" s="79"/>
      <c r="J133" s="88"/>
      <c r="K133" s="100"/>
      <c r="L133" s="101"/>
      <c r="M133" s="88"/>
      <c r="N133" s="100"/>
      <c r="O133" s="80"/>
      <c r="P133" s="84"/>
      <c r="Q133" s="100"/>
      <c r="R133" s="101"/>
      <c r="S133" s="90"/>
      <c r="T133" s="82"/>
      <c r="U133" s="82"/>
      <c r="V133" s="82"/>
      <c r="W133" s="82"/>
      <c r="X133" s="82"/>
      <c r="Y133" s="82"/>
      <c r="Z133" s="75"/>
      <c r="AA133" s="82"/>
      <c r="AB133" s="82"/>
      <c r="AC133" s="82"/>
      <c r="AD133" s="83"/>
      <c r="AE133" s="173"/>
    </row>
    <row r="134" spans="1:31" s="74" customFormat="1" ht="17.25" customHeight="1" thickBot="1" x14ac:dyDescent="0.3">
      <c r="A134" s="72"/>
      <c r="B134" s="122"/>
      <c r="C134" s="123"/>
      <c r="D134" s="309" t="s">
        <v>129</v>
      </c>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1"/>
      <c r="AE134" s="173"/>
    </row>
    <row r="135" spans="1:31" s="20" customFormat="1" ht="20.100000000000001" customHeight="1" x14ac:dyDescent="0.25">
      <c r="A135" s="19"/>
      <c r="B135" s="46">
        <v>100</v>
      </c>
      <c r="C135" s="61">
        <v>9</v>
      </c>
      <c r="D135" s="45" t="s">
        <v>76</v>
      </c>
      <c r="E135" s="29">
        <v>468</v>
      </c>
      <c r="F135" s="29">
        <v>16</v>
      </c>
      <c r="G135" s="29">
        <v>484</v>
      </c>
      <c r="H135" s="29">
        <v>2170</v>
      </c>
      <c r="I135" s="29">
        <v>2372</v>
      </c>
      <c r="J135" s="169"/>
      <c r="K135" s="62">
        <v>1010.52</v>
      </c>
      <c r="L135" s="27">
        <f t="shared" ref="L135:L148" si="82">K135*1000/I135</f>
        <v>426.02023608768974</v>
      </c>
      <c r="M135" s="169"/>
      <c r="N135" s="62">
        <v>62.14</v>
      </c>
      <c r="O135" s="27">
        <f t="shared" ref="O135:O148" si="83">N135*1000/I135</f>
        <v>26.197301854974704</v>
      </c>
      <c r="P135" s="169"/>
      <c r="Q135" s="62">
        <v>948.38</v>
      </c>
      <c r="R135" s="27">
        <f t="shared" ref="R135:R148" si="84">Q135*1000/I135</f>
        <v>399.822934232715</v>
      </c>
      <c r="S135" s="169"/>
      <c r="T135" s="51">
        <v>0.19246861924686193</v>
      </c>
      <c r="U135" s="51">
        <v>0</v>
      </c>
      <c r="V135" s="51">
        <v>0</v>
      </c>
      <c r="W135" s="51">
        <v>0.80753138075313802</v>
      </c>
      <c r="X135" s="51">
        <v>0</v>
      </c>
      <c r="Y135" s="51">
        <v>0</v>
      </c>
      <c r="Z135" s="25">
        <f t="shared" ref="Z135:Z148" si="85">N135/K135</f>
        <v>6.1493092665162494E-2</v>
      </c>
      <c r="AA135" s="51">
        <v>0</v>
      </c>
      <c r="AB135" s="51">
        <v>0</v>
      </c>
      <c r="AC135" s="51">
        <v>1</v>
      </c>
      <c r="AD135" s="28">
        <f t="shared" ref="AD135:AD148" si="86">Q135/K135</f>
        <v>0.93850690733483755</v>
      </c>
      <c r="AE135" s="172"/>
    </row>
    <row r="136" spans="1:31" s="20" customFormat="1" ht="20.100000000000001" customHeight="1" x14ac:dyDescent="0.25">
      <c r="A136" s="19"/>
      <c r="B136" s="46">
        <v>159</v>
      </c>
      <c r="C136" s="61">
        <v>9</v>
      </c>
      <c r="D136" s="45" t="s">
        <v>44</v>
      </c>
      <c r="E136" s="29">
        <v>6887</v>
      </c>
      <c r="F136" s="29">
        <v>196</v>
      </c>
      <c r="G136" s="29">
        <v>4192</v>
      </c>
      <c r="H136" s="29">
        <v>6280</v>
      </c>
      <c r="I136" s="29">
        <v>8026</v>
      </c>
      <c r="J136" s="169"/>
      <c r="K136" s="62">
        <v>4549.22</v>
      </c>
      <c r="L136" s="27">
        <f t="shared" si="82"/>
        <v>566.81036630949416</v>
      </c>
      <c r="M136" s="169"/>
      <c r="N136" s="62">
        <v>2180.73</v>
      </c>
      <c r="O136" s="27">
        <f t="shared" si="83"/>
        <v>271.70819835534513</v>
      </c>
      <c r="P136" s="169"/>
      <c r="Q136" s="62">
        <v>2368.4899999999998</v>
      </c>
      <c r="R136" s="27">
        <f t="shared" si="84"/>
        <v>295.10216795414902</v>
      </c>
      <c r="S136" s="169">
        <v>2</v>
      </c>
      <c r="T136" s="51">
        <v>1.5866246623836972E-2</v>
      </c>
      <c r="U136" s="51">
        <v>0</v>
      </c>
      <c r="V136" s="51">
        <v>8.1348906100250834E-2</v>
      </c>
      <c r="W136" s="51">
        <v>0.88152591104813516</v>
      </c>
      <c r="X136" s="51">
        <v>0</v>
      </c>
      <c r="Y136" s="51">
        <v>2.1258936227776935E-2</v>
      </c>
      <c r="Z136" s="25">
        <f t="shared" si="85"/>
        <v>0.47936349528050959</v>
      </c>
      <c r="AA136" s="51">
        <v>0</v>
      </c>
      <c r="AB136" s="51">
        <v>4.0067722472968016E-3</v>
      </c>
      <c r="AC136" s="51">
        <v>0.99599322775270327</v>
      </c>
      <c r="AD136" s="28">
        <f t="shared" si="86"/>
        <v>0.5206365047194903</v>
      </c>
      <c r="AE136" s="172"/>
    </row>
    <row r="137" spans="1:31" s="20" customFormat="1" ht="20.100000000000001" customHeight="1" x14ac:dyDescent="0.25">
      <c r="A137" s="31"/>
      <c r="B137" s="46">
        <v>173</v>
      </c>
      <c r="C137" s="61">
        <v>9</v>
      </c>
      <c r="D137" s="45" t="s">
        <v>133</v>
      </c>
      <c r="E137" s="29">
        <v>3453</v>
      </c>
      <c r="F137" s="29">
        <v>0</v>
      </c>
      <c r="G137" s="29">
        <v>2345</v>
      </c>
      <c r="H137" s="29">
        <v>2351</v>
      </c>
      <c r="I137" s="29">
        <v>3328</v>
      </c>
      <c r="J137" s="169"/>
      <c r="K137" s="62">
        <v>1883.2657894601139</v>
      </c>
      <c r="L137" s="27">
        <f t="shared" si="82"/>
        <v>565.88515308296689</v>
      </c>
      <c r="M137" s="169"/>
      <c r="N137" s="62">
        <v>642.20263156809119</v>
      </c>
      <c r="O137" s="27">
        <f t="shared" si="83"/>
        <v>192.96954073560434</v>
      </c>
      <c r="P137" s="169"/>
      <c r="Q137" s="62">
        <v>1241.0631578920229</v>
      </c>
      <c r="R137" s="27">
        <f t="shared" si="84"/>
        <v>372.9156123473627</v>
      </c>
      <c r="S137" s="169"/>
      <c r="T137" s="51">
        <v>2.0164974983642593E-2</v>
      </c>
      <c r="U137" s="51">
        <v>7.7857046268890321E-3</v>
      </c>
      <c r="V137" s="51">
        <v>7.0071341642001289E-4</v>
      </c>
      <c r="W137" s="51">
        <v>0.93531636595980594</v>
      </c>
      <c r="X137" s="51">
        <v>1.706626454214076E-2</v>
      </c>
      <c r="Y137" s="51">
        <v>1.8965976471101681E-2</v>
      </c>
      <c r="Z137" s="25">
        <f t="shared" si="85"/>
        <v>0.34100477753179753</v>
      </c>
      <c r="AA137" s="51">
        <v>0</v>
      </c>
      <c r="AB137" s="51">
        <v>6.6636415297725892E-3</v>
      </c>
      <c r="AC137" s="51">
        <v>0.99333635847022739</v>
      </c>
      <c r="AD137" s="28">
        <f t="shared" si="86"/>
        <v>0.65899522246820263</v>
      </c>
      <c r="AE137" s="172"/>
    </row>
    <row r="138" spans="1:31" s="20" customFormat="1" ht="20.100000000000001" customHeight="1" x14ac:dyDescent="0.25">
      <c r="A138" s="19"/>
      <c r="B138" s="46">
        <v>279</v>
      </c>
      <c r="C138" s="61">
        <v>9</v>
      </c>
      <c r="D138" s="45" t="s">
        <v>25</v>
      </c>
      <c r="E138" s="29">
        <v>3073</v>
      </c>
      <c r="F138" s="29">
        <v>24</v>
      </c>
      <c r="G138" s="29">
        <v>0</v>
      </c>
      <c r="H138" s="29">
        <v>6138</v>
      </c>
      <c r="I138" s="29">
        <v>6138</v>
      </c>
      <c r="J138" s="169"/>
      <c r="K138" s="62">
        <v>2440.39</v>
      </c>
      <c r="L138" s="27">
        <f t="shared" si="82"/>
        <v>397.58716194200065</v>
      </c>
      <c r="M138" s="169"/>
      <c r="N138" s="62">
        <v>655.72</v>
      </c>
      <c r="O138" s="27">
        <f t="shared" si="83"/>
        <v>106.8295861844249</v>
      </c>
      <c r="P138" s="169"/>
      <c r="Q138" s="62">
        <v>1784.67</v>
      </c>
      <c r="R138" s="27">
        <f t="shared" si="84"/>
        <v>290.75757575757575</v>
      </c>
      <c r="S138" s="169"/>
      <c r="T138" s="51">
        <v>5.1576892576099556E-2</v>
      </c>
      <c r="U138" s="51">
        <v>0</v>
      </c>
      <c r="V138" s="51">
        <v>8.5402305862258276E-3</v>
      </c>
      <c r="W138" s="51">
        <v>0.93988287683767446</v>
      </c>
      <c r="X138" s="51">
        <v>0</v>
      </c>
      <c r="Y138" s="51">
        <v>0</v>
      </c>
      <c r="Z138" s="25">
        <f t="shared" si="85"/>
        <v>0.26869475780510493</v>
      </c>
      <c r="AA138" s="51">
        <v>0</v>
      </c>
      <c r="AB138" s="51">
        <v>0</v>
      </c>
      <c r="AC138" s="51">
        <v>1</v>
      </c>
      <c r="AD138" s="28">
        <f t="shared" si="86"/>
        <v>0.73130524219489512</v>
      </c>
      <c r="AE138" s="172"/>
    </row>
    <row r="139" spans="1:31" s="19" customFormat="1" ht="19.5" customHeight="1" x14ac:dyDescent="0.25">
      <c r="B139" s="46">
        <v>331</v>
      </c>
      <c r="C139" s="61">
        <v>9</v>
      </c>
      <c r="D139" s="45" t="s">
        <v>97</v>
      </c>
      <c r="E139" s="29">
        <v>3656</v>
      </c>
      <c r="F139" s="29">
        <v>2</v>
      </c>
      <c r="G139" s="29">
        <v>0</v>
      </c>
      <c r="H139" s="29">
        <v>6331</v>
      </c>
      <c r="I139" s="29">
        <v>6331</v>
      </c>
      <c r="J139" s="169"/>
      <c r="K139" s="62">
        <v>12261.73</v>
      </c>
      <c r="L139" s="27">
        <f t="shared" si="82"/>
        <v>1936.7761806981518</v>
      </c>
      <c r="M139" s="169"/>
      <c r="N139" s="62">
        <v>545.64</v>
      </c>
      <c r="O139" s="27">
        <f t="shared" si="83"/>
        <v>86.185436739851525</v>
      </c>
      <c r="P139" s="169"/>
      <c r="Q139" s="62">
        <v>11716.09</v>
      </c>
      <c r="R139" s="27">
        <f t="shared" si="84"/>
        <v>1850.5907439583004</v>
      </c>
      <c r="S139" s="169" t="s">
        <v>142</v>
      </c>
      <c r="T139" s="51">
        <v>6.3924932189722172E-2</v>
      </c>
      <c r="U139" s="51">
        <v>0</v>
      </c>
      <c r="V139" s="51">
        <v>1.7777289055054615E-2</v>
      </c>
      <c r="W139" s="51">
        <v>0.91829777875522323</v>
      </c>
      <c r="X139" s="51">
        <v>0</v>
      </c>
      <c r="Y139" s="51">
        <v>0</v>
      </c>
      <c r="Z139" s="25">
        <f t="shared" si="85"/>
        <v>4.4499430341395543E-2</v>
      </c>
      <c r="AA139" s="51">
        <v>0</v>
      </c>
      <c r="AB139" s="51">
        <v>1.0310607036989302E-3</v>
      </c>
      <c r="AC139" s="51">
        <v>0.99896893929630104</v>
      </c>
      <c r="AD139" s="28">
        <f t="shared" si="86"/>
        <v>0.95550056965860453</v>
      </c>
    </row>
    <row r="140" spans="1:31" s="30" customFormat="1" ht="20.100000000000001" customHeight="1" x14ac:dyDescent="0.25">
      <c r="A140" s="31"/>
      <c r="B140" s="46">
        <v>369</v>
      </c>
      <c r="C140" s="61">
        <v>9</v>
      </c>
      <c r="D140" s="45" t="s">
        <v>56</v>
      </c>
      <c r="E140" s="29">
        <v>4417</v>
      </c>
      <c r="F140" s="29">
        <v>68</v>
      </c>
      <c r="G140" s="29">
        <v>2874</v>
      </c>
      <c r="H140" s="29">
        <v>3343</v>
      </c>
      <c r="I140" s="29">
        <v>4540</v>
      </c>
      <c r="J140" s="169"/>
      <c r="K140" s="62">
        <v>2930.1546640439824</v>
      </c>
      <c r="L140" s="27">
        <f t="shared" si="82"/>
        <v>645.40851630924726</v>
      </c>
      <c r="M140" s="169"/>
      <c r="N140" s="62">
        <v>747.22373123518628</v>
      </c>
      <c r="O140" s="27">
        <f t="shared" si="83"/>
        <v>164.58672494167101</v>
      </c>
      <c r="P140" s="169">
        <v>6</v>
      </c>
      <c r="Q140" s="62">
        <v>2182.9309328087966</v>
      </c>
      <c r="R140" s="27">
        <f t="shared" si="84"/>
        <v>480.82179136757628</v>
      </c>
      <c r="S140" s="169">
        <v>2</v>
      </c>
      <c r="T140" s="51">
        <v>2.4651251332115903E-2</v>
      </c>
      <c r="U140" s="51">
        <v>0</v>
      </c>
      <c r="V140" s="51">
        <v>0.18843084623028877</v>
      </c>
      <c r="W140" s="51">
        <v>0.74589939791374327</v>
      </c>
      <c r="X140" s="51">
        <v>1.1937522360612043E-2</v>
      </c>
      <c r="Y140" s="51">
        <v>2.9080982163239878E-2</v>
      </c>
      <c r="Z140" s="25">
        <f t="shared" si="85"/>
        <v>0.25501170310372745</v>
      </c>
      <c r="AA140" s="51">
        <v>0</v>
      </c>
      <c r="AB140" s="51">
        <v>3.3166418099560432E-3</v>
      </c>
      <c r="AC140" s="51">
        <v>0.99668335819004406</v>
      </c>
      <c r="AD140" s="28">
        <f t="shared" si="86"/>
        <v>0.74498829689627266</v>
      </c>
      <c r="AE140" s="175"/>
    </row>
    <row r="141" spans="1:31" s="30" customFormat="1" ht="20.100000000000001" customHeight="1" x14ac:dyDescent="0.25">
      <c r="A141" s="31"/>
      <c r="B141" s="46">
        <v>416</v>
      </c>
      <c r="C141" s="61">
        <v>9</v>
      </c>
      <c r="D141" s="45" t="s">
        <v>35</v>
      </c>
      <c r="E141" s="29">
        <v>1163</v>
      </c>
      <c r="F141" s="29">
        <v>21</v>
      </c>
      <c r="G141" s="29">
        <v>409</v>
      </c>
      <c r="H141" s="29">
        <v>1400</v>
      </c>
      <c r="I141" s="29">
        <v>1570</v>
      </c>
      <c r="J141" s="169"/>
      <c r="K141" s="62">
        <v>605.96</v>
      </c>
      <c r="L141" s="27">
        <f t="shared" si="82"/>
        <v>385.96178343949043</v>
      </c>
      <c r="M141" s="169"/>
      <c r="N141" s="62">
        <v>126.91</v>
      </c>
      <c r="O141" s="27">
        <f t="shared" si="83"/>
        <v>80.834394904458605</v>
      </c>
      <c r="P141" s="169"/>
      <c r="Q141" s="62">
        <v>479.05</v>
      </c>
      <c r="R141" s="27">
        <f t="shared" si="84"/>
        <v>305.12738853503186</v>
      </c>
      <c r="S141" s="169"/>
      <c r="T141" s="51">
        <v>6.0751713812938306E-2</v>
      </c>
      <c r="U141" s="51">
        <v>0</v>
      </c>
      <c r="V141" s="51">
        <v>7.8795997163344109E-2</v>
      </c>
      <c r="W141" s="51">
        <v>0.86045228902371762</v>
      </c>
      <c r="X141" s="51">
        <v>0</v>
      </c>
      <c r="Y141" s="51">
        <v>0</v>
      </c>
      <c r="Z141" s="25">
        <f t="shared" si="85"/>
        <v>0.20943626642022575</v>
      </c>
      <c r="AA141" s="51">
        <v>0</v>
      </c>
      <c r="AB141" s="51">
        <v>5.907525310510385E-3</v>
      </c>
      <c r="AC141" s="51">
        <v>0.99409247468948969</v>
      </c>
      <c r="AD141" s="28">
        <f t="shared" si="86"/>
        <v>0.79056373357977416</v>
      </c>
      <c r="AE141" s="175"/>
    </row>
    <row r="142" spans="1:31" s="30" customFormat="1" ht="20.100000000000001" customHeight="1" x14ac:dyDescent="0.25">
      <c r="A142" s="31"/>
      <c r="B142" s="46">
        <v>420</v>
      </c>
      <c r="C142" s="61">
        <v>9</v>
      </c>
      <c r="D142" s="45" t="s">
        <v>74</v>
      </c>
      <c r="E142" s="29">
        <v>5129</v>
      </c>
      <c r="F142" s="29">
        <v>0</v>
      </c>
      <c r="G142" s="29">
        <v>3196</v>
      </c>
      <c r="H142" s="29">
        <v>3999</v>
      </c>
      <c r="I142" s="29">
        <v>5330</v>
      </c>
      <c r="J142" s="169"/>
      <c r="K142" s="62">
        <v>3726.77</v>
      </c>
      <c r="L142" s="27">
        <f t="shared" si="82"/>
        <v>699.20637898686675</v>
      </c>
      <c r="M142" s="169"/>
      <c r="N142" s="62">
        <v>1560.31</v>
      </c>
      <c r="O142" s="27">
        <f t="shared" si="83"/>
        <v>292.74108818011257</v>
      </c>
      <c r="P142" s="169"/>
      <c r="Q142" s="62">
        <v>2166.46</v>
      </c>
      <c r="R142" s="27">
        <f t="shared" si="84"/>
        <v>406.46529080675424</v>
      </c>
      <c r="S142" s="169"/>
      <c r="T142" s="51">
        <v>1.4118989175228001E-2</v>
      </c>
      <c r="U142" s="51">
        <v>1.5093154565438921E-2</v>
      </c>
      <c r="V142" s="51">
        <v>0.24381693381443431</v>
      </c>
      <c r="W142" s="51">
        <v>0.41000185860502081</v>
      </c>
      <c r="X142" s="51">
        <v>0.30671469131134199</v>
      </c>
      <c r="Y142" s="51">
        <v>1.0254372528535996E-2</v>
      </c>
      <c r="Z142" s="25">
        <f t="shared" si="85"/>
        <v>0.41867622633003915</v>
      </c>
      <c r="AA142" s="51">
        <v>0</v>
      </c>
      <c r="AB142" s="51">
        <v>1.8463299576267273E-3</v>
      </c>
      <c r="AC142" s="51">
        <v>0.99815367004237332</v>
      </c>
      <c r="AD142" s="28">
        <f t="shared" si="86"/>
        <v>0.58132377366996091</v>
      </c>
      <c r="AE142" s="175"/>
    </row>
    <row r="143" spans="1:31" s="30" customFormat="1" ht="20.100000000000001" customHeight="1" x14ac:dyDescent="0.25">
      <c r="A143" s="31"/>
      <c r="B143" s="46">
        <v>522</v>
      </c>
      <c r="C143" s="61">
        <v>9</v>
      </c>
      <c r="D143" s="45" t="s">
        <v>23</v>
      </c>
      <c r="E143" s="29">
        <v>1401</v>
      </c>
      <c r="F143" s="29">
        <v>0</v>
      </c>
      <c r="G143" s="29">
        <v>189</v>
      </c>
      <c r="H143" s="29">
        <v>2713</v>
      </c>
      <c r="I143" s="29">
        <v>2792</v>
      </c>
      <c r="J143" s="169"/>
      <c r="K143" s="62">
        <v>1003.42</v>
      </c>
      <c r="L143" s="27">
        <f t="shared" si="82"/>
        <v>359.39111747851001</v>
      </c>
      <c r="M143" s="169"/>
      <c r="N143" s="62">
        <v>185.12</v>
      </c>
      <c r="O143" s="27">
        <f t="shared" si="83"/>
        <v>66.303724928366762</v>
      </c>
      <c r="P143" s="169"/>
      <c r="Q143" s="62">
        <v>818.3</v>
      </c>
      <c r="R143" s="27">
        <f t="shared" si="84"/>
        <v>293.08739255014325</v>
      </c>
      <c r="S143" s="169"/>
      <c r="T143" s="51">
        <v>8.0758426966292124E-2</v>
      </c>
      <c r="U143" s="51">
        <v>0</v>
      </c>
      <c r="V143" s="51">
        <v>1.08038029386344E-3</v>
      </c>
      <c r="W143" s="51">
        <v>0.89071953327571296</v>
      </c>
      <c r="X143" s="51">
        <v>0</v>
      </c>
      <c r="Y143" s="51">
        <v>2.7441659464131372E-2</v>
      </c>
      <c r="Z143" s="25">
        <f t="shared" si="85"/>
        <v>0.1844890474576947</v>
      </c>
      <c r="AA143" s="51">
        <v>0</v>
      </c>
      <c r="AB143" s="51">
        <v>0</v>
      </c>
      <c r="AC143" s="51">
        <v>1</v>
      </c>
      <c r="AD143" s="28">
        <f t="shared" si="86"/>
        <v>0.81551095254230532</v>
      </c>
      <c r="AE143" s="175"/>
    </row>
    <row r="144" spans="1:31" s="30" customFormat="1" ht="20.100000000000001" customHeight="1" x14ac:dyDescent="0.25">
      <c r="A144" s="31"/>
      <c r="B144" s="46">
        <v>523</v>
      </c>
      <c r="C144" s="61">
        <v>9</v>
      </c>
      <c r="D144" s="45" t="s">
        <v>67</v>
      </c>
      <c r="E144" s="29">
        <v>6092</v>
      </c>
      <c r="F144" s="29">
        <v>6</v>
      </c>
      <c r="G144" s="29">
        <v>3259</v>
      </c>
      <c r="H144" s="29">
        <v>6094</v>
      </c>
      <c r="I144" s="29">
        <v>7451</v>
      </c>
      <c r="J144" s="169"/>
      <c r="K144" s="62">
        <v>4574.3532793522272</v>
      </c>
      <c r="L144" s="27">
        <f t="shared" si="82"/>
        <v>613.9247455847842</v>
      </c>
      <c r="M144" s="169"/>
      <c r="N144" s="62">
        <v>2058.9786234817816</v>
      </c>
      <c r="O144" s="27">
        <f t="shared" si="83"/>
        <v>276.33587753077194</v>
      </c>
      <c r="P144" s="169">
        <v>6</v>
      </c>
      <c r="Q144" s="62">
        <v>2515.3746558704456</v>
      </c>
      <c r="R144" s="27">
        <f t="shared" si="84"/>
        <v>337.58886805401227</v>
      </c>
      <c r="S144" s="169"/>
      <c r="T144" s="51">
        <v>1.6309057130090756E-2</v>
      </c>
      <c r="U144" s="51">
        <v>0</v>
      </c>
      <c r="V144" s="51">
        <v>0.16716540719493558</v>
      </c>
      <c r="W144" s="51">
        <v>0.76327097598722937</v>
      </c>
      <c r="X144" s="51">
        <v>5.3254559687744236E-2</v>
      </c>
      <c r="Y144" s="51">
        <v>0</v>
      </c>
      <c r="Z144" s="25">
        <f t="shared" si="85"/>
        <v>0.45011360027123942</v>
      </c>
      <c r="AA144" s="51">
        <v>0</v>
      </c>
      <c r="AB144" s="51">
        <v>1.7989367863906234E-2</v>
      </c>
      <c r="AC144" s="51">
        <v>0.98201063213609374</v>
      </c>
      <c r="AD144" s="28">
        <f t="shared" si="86"/>
        <v>0.54988639972876063</v>
      </c>
      <c r="AE144" s="176"/>
    </row>
    <row r="145" spans="2:30" s="19" customFormat="1" ht="20.100000000000001" customHeight="1" x14ac:dyDescent="0.25">
      <c r="B145" s="46">
        <v>527</v>
      </c>
      <c r="C145" s="61">
        <v>9</v>
      </c>
      <c r="D145" s="45" t="s">
        <v>148</v>
      </c>
      <c r="E145" s="29">
        <v>2170</v>
      </c>
      <c r="F145" s="29">
        <v>0</v>
      </c>
      <c r="G145" s="29">
        <v>0</v>
      </c>
      <c r="H145" s="29">
        <v>2518</v>
      </c>
      <c r="I145" s="29">
        <v>2518</v>
      </c>
      <c r="J145" s="169"/>
      <c r="K145" s="62">
        <v>1736.3384778051065</v>
      </c>
      <c r="L145" s="27">
        <f t="shared" si="82"/>
        <v>689.57048363983574</v>
      </c>
      <c r="M145" s="169"/>
      <c r="N145" s="62">
        <v>915.98324572845263</v>
      </c>
      <c r="O145" s="27">
        <f t="shared" si="83"/>
        <v>363.77412459430207</v>
      </c>
      <c r="P145" s="169" t="s">
        <v>160</v>
      </c>
      <c r="Q145" s="62">
        <v>820.35523207665403</v>
      </c>
      <c r="R145" s="27">
        <f t="shared" si="84"/>
        <v>325.79635904553373</v>
      </c>
      <c r="S145" s="169">
        <v>3</v>
      </c>
      <c r="T145" s="51">
        <v>1.5142198358627864E-2</v>
      </c>
      <c r="U145" s="51">
        <v>0</v>
      </c>
      <c r="V145" s="51">
        <v>4.9127536131092567E-3</v>
      </c>
      <c r="W145" s="51">
        <v>0.78951811604270239</v>
      </c>
      <c r="X145" s="51">
        <v>0.19042693198556043</v>
      </c>
      <c r="Y145" s="51">
        <v>0</v>
      </c>
      <c r="Z145" s="25">
        <f t="shared" si="85"/>
        <v>0.52753726156339098</v>
      </c>
      <c r="AA145" s="51">
        <v>0</v>
      </c>
      <c r="AB145" s="51">
        <v>0</v>
      </c>
      <c r="AC145" s="51">
        <v>1</v>
      </c>
      <c r="AD145" s="28">
        <f t="shared" si="86"/>
        <v>0.47246273843660908</v>
      </c>
    </row>
    <row r="146" spans="2:30" s="1" customFormat="1" ht="20.100000000000001" customHeight="1" x14ac:dyDescent="0.25">
      <c r="B146" s="46">
        <v>552</v>
      </c>
      <c r="C146" s="61">
        <v>9</v>
      </c>
      <c r="D146" s="45" t="s">
        <v>58</v>
      </c>
      <c r="E146" s="29">
        <v>1661</v>
      </c>
      <c r="F146" s="29">
        <v>28</v>
      </c>
      <c r="G146" s="29">
        <v>626</v>
      </c>
      <c r="H146" s="29">
        <v>2420</v>
      </c>
      <c r="I146" s="29">
        <v>2681</v>
      </c>
      <c r="J146" s="169"/>
      <c r="K146" s="62">
        <v>754.11</v>
      </c>
      <c r="L146" s="27">
        <f t="shared" si="82"/>
        <v>281.2793733681462</v>
      </c>
      <c r="M146" s="169"/>
      <c r="N146" s="62">
        <v>253.13</v>
      </c>
      <c r="O146" s="27">
        <f t="shared" si="83"/>
        <v>94.416262588586349</v>
      </c>
      <c r="P146" s="169"/>
      <c r="Q146" s="62">
        <v>500.98</v>
      </c>
      <c r="R146" s="27">
        <f t="shared" si="84"/>
        <v>186.86311077955986</v>
      </c>
      <c r="S146" s="169"/>
      <c r="T146" s="51">
        <v>5.2660688183937106E-2</v>
      </c>
      <c r="U146" s="51">
        <v>1.9752696243037176E-3</v>
      </c>
      <c r="V146" s="51">
        <v>5.2147118081618142E-2</v>
      </c>
      <c r="W146" s="51">
        <v>0.78951526883419587</v>
      </c>
      <c r="X146" s="51">
        <v>7.7391063880219657E-2</v>
      </c>
      <c r="Y146" s="51">
        <v>2.6310591395725516E-2</v>
      </c>
      <c r="Z146" s="25">
        <f t="shared" si="85"/>
        <v>0.33566721035392716</v>
      </c>
      <c r="AA146" s="51">
        <v>0</v>
      </c>
      <c r="AB146" s="51">
        <v>9.7808295740348908E-4</v>
      </c>
      <c r="AC146" s="51">
        <v>0.99902191704259646</v>
      </c>
      <c r="AD146" s="28">
        <f t="shared" si="86"/>
        <v>0.6643327896460729</v>
      </c>
    </row>
    <row r="147" spans="2:30" ht="20.100000000000001" customHeight="1" x14ac:dyDescent="0.25">
      <c r="B147" s="46">
        <v>630</v>
      </c>
      <c r="C147" s="61">
        <v>9</v>
      </c>
      <c r="D147" s="45" t="s">
        <v>72</v>
      </c>
      <c r="E147" s="29">
        <v>3553</v>
      </c>
      <c r="F147" s="29">
        <v>0</v>
      </c>
      <c r="G147" s="29">
        <v>2579</v>
      </c>
      <c r="H147" s="29">
        <v>1898</v>
      </c>
      <c r="I147" s="29">
        <v>2972</v>
      </c>
      <c r="J147" s="169"/>
      <c r="K147" s="62">
        <v>2103.6362567295682</v>
      </c>
      <c r="L147" s="27">
        <f t="shared" si="82"/>
        <v>707.81839055503644</v>
      </c>
      <c r="M147" s="169"/>
      <c r="N147" s="62">
        <v>1588.1670053836544</v>
      </c>
      <c r="O147" s="27">
        <f t="shared" si="83"/>
        <v>534.37651594335614</v>
      </c>
      <c r="P147" s="169">
        <v>6</v>
      </c>
      <c r="Q147" s="62">
        <v>515.46925134591368</v>
      </c>
      <c r="R147" s="27">
        <f t="shared" si="84"/>
        <v>173.44187461168025</v>
      </c>
      <c r="S147" s="169"/>
      <c r="T147" s="51">
        <v>6.5862091105923538E-3</v>
      </c>
      <c r="U147" s="51">
        <v>0</v>
      </c>
      <c r="V147" s="51">
        <v>0.77603299641795009</v>
      </c>
      <c r="W147" s="51">
        <v>0.21738079447145761</v>
      </c>
      <c r="X147" s="51">
        <v>0</v>
      </c>
      <c r="Y147" s="51">
        <v>0</v>
      </c>
      <c r="Z147" s="25">
        <f t="shared" si="85"/>
        <v>0.75496274619867443</v>
      </c>
      <c r="AA147" s="51">
        <v>0</v>
      </c>
      <c r="AB147" s="51">
        <v>2.1591976574624121E-2</v>
      </c>
      <c r="AC147" s="51">
        <v>0.97840802342537592</v>
      </c>
      <c r="AD147" s="28">
        <f t="shared" si="86"/>
        <v>0.24503725380132557</v>
      </c>
    </row>
    <row r="148" spans="2:30" ht="20.100000000000001" customHeight="1" x14ac:dyDescent="0.25">
      <c r="B148" s="46">
        <v>987</v>
      </c>
      <c r="C148" s="61">
        <v>9</v>
      </c>
      <c r="D148" s="45" t="s">
        <v>89</v>
      </c>
      <c r="E148" s="29">
        <v>2900</v>
      </c>
      <c r="F148" s="29">
        <v>82</v>
      </c>
      <c r="G148" s="29">
        <v>0</v>
      </c>
      <c r="H148" s="29">
        <v>13132</v>
      </c>
      <c r="I148" s="29">
        <v>13132</v>
      </c>
      <c r="J148" s="169"/>
      <c r="K148" s="62">
        <v>3987.2</v>
      </c>
      <c r="L148" s="27">
        <f t="shared" si="82"/>
        <v>303.62473347547973</v>
      </c>
      <c r="M148" s="169"/>
      <c r="N148" s="62">
        <v>555.85</v>
      </c>
      <c r="O148" s="27">
        <f t="shared" si="83"/>
        <v>42.327901309777644</v>
      </c>
      <c r="P148" s="169"/>
      <c r="Q148" s="62">
        <v>3431.35</v>
      </c>
      <c r="R148" s="27">
        <f t="shared" si="84"/>
        <v>261.29683216570209</v>
      </c>
      <c r="S148" s="169">
        <v>3</v>
      </c>
      <c r="T148" s="51">
        <v>0.13017900512728253</v>
      </c>
      <c r="U148" s="51">
        <v>0</v>
      </c>
      <c r="V148" s="51">
        <v>0</v>
      </c>
      <c r="W148" s="51">
        <v>0.86982099487271747</v>
      </c>
      <c r="X148" s="51">
        <v>0</v>
      </c>
      <c r="Y148" s="51">
        <v>0</v>
      </c>
      <c r="Z148" s="25">
        <f t="shared" si="85"/>
        <v>0.13940860754414128</v>
      </c>
      <c r="AA148" s="51">
        <v>0</v>
      </c>
      <c r="AB148" s="51">
        <v>0</v>
      </c>
      <c r="AC148" s="51">
        <v>1</v>
      </c>
      <c r="AD148" s="28">
        <f t="shared" si="86"/>
        <v>0.86059139245585881</v>
      </c>
    </row>
    <row r="149" spans="2:30" s="72" customFormat="1" ht="18" thickBot="1" x14ac:dyDescent="0.3">
      <c r="B149" s="124"/>
      <c r="C149" s="125"/>
      <c r="D149" s="179" t="s">
        <v>122</v>
      </c>
      <c r="E149" s="126">
        <f>SUM(E135:E148)</f>
        <v>46023</v>
      </c>
      <c r="F149" s="126">
        <f>SUM(F135:F148)</f>
        <v>443</v>
      </c>
      <c r="G149" s="126">
        <f>SUM(G135:G148)</f>
        <v>20153</v>
      </c>
      <c r="H149" s="126">
        <f>SUM(H135:H148)</f>
        <v>60787</v>
      </c>
      <c r="I149" s="126">
        <f>SUM(I135:I148)</f>
        <v>69181</v>
      </c>
      <c r="J149" s="126"/>
      <c r="K149" s="127">
        <f>SUM(K135:K148)</f>
        <v>43567.068467390985</v>
      </c>
      <c r="L149" s="128">
        <f t="shared" ref="L149" si="87">K149*1000/I149</f>
        <v>629.75482383011206</v>
      </c>
      <c r="M149" s="129"/>
      <c r="N149" s="130">
        <f>SUM(N135:N148)</f>
        <v>12078.105237397165</v>
      </c>
      <c r="O149" s="131">
        <f t="shared" ref="O149" si="88">N149*1000/I149</f>
        <v>174.58702877086435</v>
      </c>
      <c r="P149" s="132"/>
      <c r="Q149" s="130">
        <f>SUM(Q135:Q148)</f>
        <v>31488.963229993824</v>
      </c>
      <c r="R149" s="133">
        <f t="shared" ref="R149" si="89">Q149*1000/I149</f>
        <v>455.16779505924785</v>
      </c>
      <c r="S149" s="134"/>
      <c r="T149" s="135"/>
      <c r="U149" s="135"/>
      <c r="V149" s="135"/>
      <c r="W149" s="305" t="s">
        <v>130</v>
      </c>
      <c r="X149" s="305"/>
      <c r="Y149" s="305"/>
      <c r="Z149" s="136">
        <f t="shared" ref="Z149" si="90">N149/K149</f>
        <v>0.27723015714122162</v>
      </c>
      <c r="AA149" s="135"/>
      <c r="AB149" s="135"/>
      <c r="AC149" s="135"/>
      <c r="AD149" s="137">
        <f t="shared" ref="AD149" si="91">Q149/K149</f>
        <v>0.72276984285877843</v>
      </c>
    </row>
    <row r="150" spans="2:30" ht="18" thickBot="1" x14ac:dyDescent="0.3">
      <c r="B150" s="40"/>
    </row>
    <row r="151" spans="2:30" s="1" customFormat="1" ht="18" thickBot="1" x14ac:dyDescent="0.3">
      <c r="B151" s="33"/>
      <c r="C151" s="2"/>
      <c r="D151" s="34" t="s">
        <v>108</v>
      </c>
      <c r="E151" s="35">
        <f>SUM(E8:E149)/2</f>
        <v>3828154</v>
      </c>
      <c r="F151" s="35">
        <f t="shared" ref="F151:I151" si="92">SUM(F8:F149)/2</f>
        <v>1412166</v>
      </c>
      <c r="G151" s="35">
        <f t="shared" si="92"/>
        <v>113303</v>
      </c>
      <c r="H151" s="35">
        <f t="shared" si="92"/>
        <v>13133212</v>
      </c>
      <c r="I151" s="35">
        <f t="shared" si="92"/>
        <v>13180401</v>
      </c>
      <c r="J151" s="36"/>
      <c r="K151" s="35">
        <f>SUM(K8:K149)/2</f>
        <v>4716119.7410771735</v>
      </c>
      <c r="L151" s="63">
        <f>K151*1000/I151</f>
        <v>357.81306965373614</v>
      </c>
      <c r="M151" s="37"/>
      <c r="N151" s="35">
        <f>SUM(N8:N149)/2</f>
        <v>2343018.1459845025</v>
      </c>
      <c r="O151" s="63">
        <f t="shared" ref="O151" si="93">N151*1000/I151</f>
        <v>177.76531578853346</v>
      </c>
      <c r="P151" s="55"/>
      <c r="Q151" s="35">
        <f>SUM(Q8:Q149)/2</f>
        <v>2373101.595092671</v>
      </c>
      <c r="R151" s="63">
        <f>Q151*1000/I151</f>
        <v>180.04775386520265</v>
      </c>
      <c r="S151" s="54"/>
      <c r="T151" s="49">
        <v>3.1491396209742881E-2</v>
      </c>
      <c r="U151" s="50">
        <v>4.9319387121144077E-3</v>
      </c>
      <c r="V151" s="50">
        <v>8.4463646181955052E-2</v>
      </c>
      <c r="W151" s="50">
        <v>0.47789142730951817</v>
      </c>
      <c r="X151" s="50">
        <v>0.39455916296227844</v>
      </c>
      <c r="Y151" s="50">
        <v>6.6624286243903048E-3</v>
      </c>
      <c r="Z151" s="38">
        <f>N151/K151</f>
        <v>0.49681057195747774</v>
      </c>
      <c r="AA151" s="50">
        <v>5.3822873457053208E-2</v>
      </c>
      <c r="AB151" s="50">
        <v>1.1150928735662469E-3</v>
      </c>
      <c r="AC151" s="50">
        <v>0.94506203366938057</v>
      </c>
      <c r="AD151" s="39">
        <f>Q151/K151</f>
        <v>0.5031894280425222</v>
      </c>
    </row>
    <row r="152" spans="2:30" x14ac:dyDescent="0.25">
      <c r="B152" s="40"/>
      <c r="D152" s="41"/>
      <c r="G152" s="32"/>
      <c r="H152" s="32"/>
      <c r="L152" s="12"/>
      <c r="M152" s="12"/>
      <c r="N152" s="12"/>
      <c r="O152" s="12"/>
      <c r="P152" s="56"/>
      <c r="Q152" s="12"/>
      <c r="W152" s="10"/>
    </row>
    <row r="153" spans="2:30" x14ac:dyDescent="0.25">
      <c r="D153" s="69" t="s">
        <v>109</v>
      </c>
      <c r="E153" s="64"/>
      <c r="F153" s="65"/>
      <c r="G153" s="65"/>
      <c r="H153" s="64"/>
      <c r="I153" s="64"/>
      <c r="J153" s="64"/>
      <c r="K153" s="66"/>
      <c r="L153" s="66"/>
    </row>
    <row r="154" spans="2:30" ht="46.5" customHeight="1" x14ac:dyDescent="0.25">
      <c r="D154" s="289" t="s">
        <v>132</v>
      </c>
      <c r="E154" s="289"/>
      <c r="F154" s="289"/>
      <c r="G154" s="289"/>
      <c r="H154" s="289"/>
      <c r="I154" s="289"/>
      <c r="J154" s="289"/>
      <c r="K154" s="289"/>
      <c r="L154" s="289"/>
    </row>
    <row r="155" spans="2:30" ht="32.65" customHeight="1" x14ac:dyDescent="0.25">
      <c r="D155" s="289" t="s">
        <v>113</v>
      </c>
      <c r="E155" s="289"/>
      <c r="F155" s="289"/>
      <c r="G155" s="289"/>
      <c r="H155" s="289"/>
      <c r="I155" s="289"/>
      <c r="J155" s="289"/>
      <c r="K155" s="289"/>
      <c r="L155" s="289"/>
    </row>
    <row r="156" spans="2:30" ht="19.899999999999999" customHeight="1" x14ac:dyDescent="0.25">
      <c r="D156" s="289" t="s">
        <v>114</v>
      </c>
      <c r="E156" s="289"/>
      <c r="F156" s="289"/>
      <c r="G156" s="289"/>
      <c r="H156" s="289"/>
      <c r="I156" s="289"/>
      <c r="J156" s="289"/>
      <c r="K156" s="289"/>
      <c r="L156" s="289"/>
    </row>
    <row r="157" spans="2:30" x14ac:dyDescent="0.25">
      <c r="D157" s="289" t="s">
        <v>131</v>
      </c>
      <c r="E157" s="289"/>
      <c r="F157" s="289"/>
      <c r="G157" s="289"/>
      <c r="H157" s="289"/>
      <c r="I157" s="289"/>
      <c r="J157" s="289"/>
      <c r="K157" s="289"/>
      <c r="L157" s="289"/>
    </row>
    <row r="158" spans="2:30" ht="34.5" customHeight="1" x14ac:dyDescent="0.25">
      <c r="D158" s="289" t="s">
        <v>115</v>
      </c>
      <c r="E158" s="289"/>
      <c r="F158" s="289"/>
      <c r="G158" s="289"/>
      <c r="H158" s="289"/>
      <c r="I158" s="289"/>
      <c r="J158" s="289"/>
      <c r="K158" s="289"/>
      <c r="L158" s="289"/>
    </row>
    <row r="159" spans="2:30" ht="42" customHeight="1" x14ac:dyDescent="0.25">
      <c r="D159" s="289" t="s">
        <v>116</v>
      </c>
      <c r="E159" s="289"/>
      <c r="F159" s="289"/>
      <c r="G159" s="289"/>
      <c r="H159" s="289"/>
      <c r="I159" s="289"/>
      <c r="J159" s="289"/>
      <c r="K159" s="289"/>
      <c r="L159" s="289"/>
    </row>
    <row r="160" spans="2:30" x14ac:dyDescent="0.25">
      <c r="D160" s="44"/>
      <c r="E160" s="44"/>
      <c r="F160" s="44"/>
      <c r="G160" s="44"/>
      <c r="H160" s="44"/>
      <c r="I160" s="44"/>
      <c r="J160" s="44"/>
      <c r="K160" s="44"/>
      <c r="L160" s="44"/>
    </row>
    <row r="161" spans="4:12" x14ac:dyDescent="0.25">
      <c r="D161" s="67"/>
      <c r="E161" s="67"/>
      <c r="F161" s="67"/>
      <c r="G161" s="64" t="s">
        <v>110</v>
      </c>
      <c r="H161" s="64"/>
      <c r="I161" s="67"/>
      <c r="J161" s="67"/>
      <c r="K161" s="19"/>
      <c r="L161" s="19"/>
    </row>
    <row r="162" spans="4:12" x14ac:dyDescent="0.25">
      <c r="D162" s="68" t="s">
        <v>143</v>
      </c>
      <c r="E162" s="67"/>
      <c r="F162" s="67"/>
      <c r="G162" s="67"/>
      <c r="H162" s="67"/>
      <c r="I162" s="67"/>
      <c r="J162" s="67"/>
      <c r="K162" s="67"/>
      <c r="L162" s="67"/>
    </row>
    <row r="163" spans="4:12" ht="33" customHeight="1" x14ac:dyDescent="0.25">
      <c r="D163" s="280" t="s">
        <v>144</v>
      </c>
      <c r="E163" s="280"/>
      <c r="F163" s="280"/>
      <c r="G163" s="280"/>
      <c r="H163" s="280"/>
      <c r="I163" s="280"/>
      <c r="J163" s="280"/>
      <c r="K163" s="280"/>
      <c r="L163" s="280"/>
    </row>
    <row r="164" spans="4:12" x14ac:dyDescent="0.25">
      <c r="D164" s="281" t="s">
        <v>117</v>
      </c>
      <c r="E164" s="281"/>
      <c r="F164" s="281"/>
      <c r="G164" s="281"/>
      <c r="H164" s="281"/>
      <c r="I164" s="281"/>
      <c r="J164" s="281"/>
      <c r="K164" s="281"/>
      <c r="L164" s="281"/>
    </row>
  </sheetData>
  <sheetProtection sheet="1" objects="1" scenarios="1"/>
  <mergeCells count="43">
    <mergeCell ref="D134:AD134"/>
    <mergeCell ref="W81:Y81"/>
    <mergeCell ref="D84:AD84"/>
    <mergeCell ref="W119:Y119"/>
    <mergeCell ref="D122:AD122"/>
    <mergeCell ref="W131:Y131"/>
    <mergeCell ref="D70:AD70"/>
    <mergeCell ref="D163:L163"/>
    <mergeCell ref="D164:L164"/>
    <mergeCell ref="Q4:R5"/>
    <mergeCell ref="S4:S5"/>
    <mergeCell ref="T4:Z4"/>
    <mergeCell ref="W67:Y67"/>
    <mergeCell ref="D156:L156"/>
    <mergeCell ref="D157:L157"/>
    <mergeCell ref="D158:L158"/>
    <mergeCell ref="D159:L159"/>
    <mergeCell ref="D27:AD27"/>
    <mergeCell ref="W35:Y35"/>
    <mergeCell ref="D38:AD38"/>
    <mergeCell ref="W53:Y53"/>
    <mergeCell ref="D56:AD56"/>
    <mergeCell ref="F4:F5"/>
    <mergeCell ref="AA4:AD4"/>
    <mergeCell ref="D154:L154"/>
    <mergeCell ref="D155:L155"/>
    <mergeCell ref="W14:Y14"/>
    <mergeCell ref="D17:AD17"/>
    <mergeCell ref="D7:AD7"/>
    <mergeCell ref="W24:Y24"/>
    <mergeCell ref="H4:H5"/>
    <mergeCell ref="I4:I5"/>
    <mergeCell ref="J4:J5"/>
    <mergeCell ref="K4:L5"/>
    <mergeCell ref="N4:O5"/>
    <mergeCell ref="P4:P5"/>
    <mergeCell ref="G4:G5"/>
    <mergeCell ref="W149:Y149"/>
    <mergeCell ref="A1:D1"/>
    <mergeCell ref="B4:B5"/>
    <mergeCell ref="C4:C5"/>
    <mergeCell ref="D4:D5"/>
    <mergeCell ref="E4:E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Alphabetical</vt:lpstr>
      <vt:lpstr>Residential Diversion Rate</vt:lpstr>
      <vt:lpstr>Municipal Grouping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2018-12-03T20:53:24Z</dcterms:created>
  <dcterms:modified xsi:type="dcterms:W3CDTF">2018-12-03T21:14:23Z</dcterms:modified>
</cp:coreProperties>
</file>