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defaultThemeVersion="166925"/>
  <xr:revisionPtr revIDLastSave="93" documentId="13_ncr:1_{B8A5A9FD-AEDC-4915-B63D-D1B5F1C41D36}" xr6:coauthVersionLast="47" xr6:coauthVersionMax="47" xr10:uidLastSave="{6080991B-1A63-4984-825F-74B6231FEC89}"/>
  <bookViews>
    <workbookView xWindow="-120" yWindow="-120" windowWidth="29040" windowHeight="17640" xr2:uid="{0AAD9FBE-DEC6-4C10-97AE-36AEF3EEC5F0}"/>
  </bookViews>
  <sheets>
    <sheet name="Residential Diversion Rates" sheetId="6" r:id="rId1"/>
  </sheets>
  <definedNames>
    <definedName name="_xlnm._FilterDatabase" localSheetId="0" hidden="1">'Residential Diversion Rates'!$B$6:$AD$6</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1" i="6" l="1"/>
  <c r="N41" i="6"/>
  <c r="Q41" i="6"/>
  <c r="F41" i="6"/>
  <c r="F43" i="6"/>
  <c r="K41" i="6"/>
  <c r="AD41" i="6"/>
  <c r="Z41" i="6"/>
  <c r="I41" i="6"/>
  <c r="R41" i="6"/>
  <c r="O41" i="6"/>
  <c r="L41" i="6"/>
  <c r="H41" i="6"/>
  <c r="G41" i="6"/>
  <c r="AD29" i="6"/>
  <c r="Z29" i="6"/>
  <c r="R29" i="6"/>
  <c r="O29" i="6"/>
  <c r="L29" i="6"/>
  <c r="AD35" i="6"/>
  <c r="Z35" i="6"/>
  <c r="R35" i="6"/>
  <c r="O35" i="6"/>
  <c r="L35" i="6"/>
  <c r="AD37" i="6"/>
  <c r="Z37" i="6"/>
  <c r="R37" i="6"/>
  <c r="O37" i="6"/>
  <c r="L37" i="6"/>
  <c r="AD21" i="6"/>
  <c r="Z21" i="6"/>
  <c r="R21" i="6"/>
  <c r="O21" i="6"/>
  <c r="L21" i="6"/>
  <c r="AD26" i="6"/>
  <c r="Z26" i="6"/>
  <c r="R26" i="6"/>
  <c r="O26" i="6"/>
  <c r="L26" i="6"/>
  <c r="AD38" i="6"/>
  <c r="Z38" i="6"/>
  <c r="R38" i="6"/>
  <c r="O38" i="6"/>
  <c r="L38" i="6"/>
  <c r="AD13" i="6"/>
  <c r="Z13" i="6"/>
  <c r="R13" i="6"/>
  <c r="O13" i="6"/>
  <c r="L13" i="6"/>
  <c r="AD33" i="6"/>
  <c r="Z33" i="6"/>
  <c r="R33" i="6"/>
  <c r="O33" i="6"/>
  <c r="L33" i="6"/>
  <c r="AD25" i="6"/>
  <c r="Z25" i="6"/>
  <c r="R25" i="6"/>
  <c r="O25" i="6"/>
  <c r="L25" i="6"/>
  <c r="AD22" i="6"/>
  <c r="Z22" i="6"/>
  <c r="R22" i="6"/>
  <c r="O22" i="6"/>
  <c r="L22" i="6"/>
  <c r="AD27" i="6"/>
  <c r="Z27" i="6"/>
  <c r="R27" i="6"/>
  <c r="O27" i="6"/>
  <c r="L27" i="6"/>
  <c r="AD8" i="6"/>
  <c r="Z8" i="6"/>
  <c r="R8" i="6"/>
  <c r="O8" i="6"/>
  <c r="L8" i="6"/>
  <c r="AD9" i="6"/>
  <c r="Z9" i="6"/>
  <c r="R9" i="6"/>
  <c r="O9" i="6"/>
  <c r="L9" i="6"/>
  <c r="AD16" i="6"/>
  <c r="Z16" i="6"/>
  <c r="R16" i="6"/>
  <c r="O16" i="6"/>
  <c r="L16" i="6"/>
  <c r="AD24" i="6"/>
  <c r="Z24" i="6"/>
  <c r="R24" i="6"/>
  <c r="O24" i="6"/>
  <c r="L24" i="6"/>
  <c r="AD39" i="6"/>
  <c r="Z39" i="6"/>
  <c r="R39" i="6"/>
  <c r="O39" i="6"/>
  <c r="L39" i="6"/>
  <c r="AD36" i="6"/>
  <c r="Z36" i="6"/>
  <c r="R36" i="6"/>
  <c r="O36" i="6"/>
  <c r="L36" i="6"/>
  <c r="AD28" i="6"/>
  <c r="Z28" i="6"/>
  <c r="R28" i="6"/>
  <c r="O28" i="6"/>
  <c r="L28" i="6"/>
  <c r="AD17" i="6"/>
  <c r="Z17" i="6"/>
  <c r="R17" i="6"/>
  <c r="O17" i="6"/>
  <c r="L17" i="6"/>
  <c r="AD30" i="6"/>
  <c r="Z30" i="6"/>
  <c r="R30" i="6"/>
  <c r="O30" i="6"/>
  <c r="L30" i="6"/>
  <c r="AD32" i="6"/>
  <c r="Z32" i="6"/>
  <c r="R32" i="6"/>
  <c r="O32" i="6"/>
  <c r="L32" i="6"/>
  <c r="AD7" i="6"/>
  <c r="Z7" i="6"/>
  <c r="R7" i="6"/>
  <c r="O7" i="6"/>
  <c r="L7" i="6"/>
  <c r="AD31" i="6"/>
  <c r="Z31" i="6"/>
  <c r="R31" i="6"/>
  <c r="O31" i="6"/>
  <c r="L31" i="6"/>
  <c r="AD34" i="6"/>
  <c r="Z34" i="6"/>
  <c r="R34" i="6"/>
  <c r="O34" i="6"/>
  <c r="L34" i="6"/>
  <c r="AD12" i="6"/>
  <c r="Z12" i="6"/>
  <c r="R12" i="6"/>
  <c r="O12" i="6"/>
  <c r="L12" i="6"/>
  <c r="AD20" i="6"/>
  <c r="Z20" i="6"/>
  <c r="R20" i="6"/>
  <c r="O20" i="6"/>
  <c r="L20" i="6"/>
  <c r="AD15" i="6"/>
  <c r="Z15" i="6"/>
  <c r="R15" i="6"/>
  <c r="O15" i="6"/>
  <c r="L15" i="6"/>
  <c r="AD19" i="6"/>
  <c r="Z19" i="6"/>
  <c r="R19" i="6"/>
  <c r="O19" i="6"/>
  <c r="L19" i="6"/>
  <c r="AD23" i="6"/>
  <c r="Z23" i="6"/>
  <c r="R23" i="6"/>
  <c r="O23" i="6"/>
  <c r="L23" i="6"/>
  <c r="AD10" i="6"/>
  <c r="Z10" i="6"/>
  <c r="R10" i="6"/>
  <c r="O10" i="6"/>
  <c r="L10" i="6"/>
  <c r="AD18" i="6"/>
  <c r="Z18" i="6"/>
  <c r="R18" i="6"/>
  <c r="O18" i="6"/>
  <c r="L18" i="6"/>
  <c r="AD11" i="6"/>
  <c r="Z11" i="6"/>
  <c r="R11" i="6"/>
  <c r="O11" i="6"/>
  <c r="L11" i="6"/>
  <c r="AD14" i="6"/>
  <c r="Z14" i="6"/>
  <c r="R14" i="6"/>
  <c r="O14" i="6"/>
  <c r="L14" i="6"/>
</calcChain>
</file>

<file path=xl/sharedStrings.xml><?xml version="1.0" encoding="utf-8"?>
<sst xmlns="http://schemas.openxmlformats.org/spreadsheetml/2006/main" count="93" uniqueCount="77">
  <si>
    <t>Program Code</t>
  </si>
  <si>
    <t>Municipal Group</t>
  </si>
  <si>
    <t>Municipal Program</t>
  </si>
  <si>
    <t>Reported Single Family Households Including Seasonal Households</t>
  </si>
  <si>
    <t>Reported Multi-Family Households</t>
  </si>
  <si>
    <t>Reported Seasonal Households</t>
  </si>
  <si>
    <t>Reported Population</t>
  </si>
  <si>
    <t xml:space="preserve">Reported Population + Calculated Seasonal Population                    </t>
  </si>
  <si>
    <t>Total Residential Waste Generated</t>
  </si>
  <si>
    <t xml:space="preserve">Total Residential Waste Diverted </t>
  </si>
  <si>
    <t>Total Residential Waste Disposed</t>
  </si>
  <si>
    <t>Residential Waste Diverted (% of Diverted)</t>
  </si>
  <si>
    <t>Residential Waste Disposed (% of Disposed)</t>
  </si>
  <si>
    <t>Residential Deposit Return Program</t>
  </si>
  <si>
    <t>Residential Reuse</t>
  </si>
  <si>
    <t>Residential On-Property</t>
  </si>
  <si>
    <t>Residential Recyclables Diverted</t>
  </si>
  <si>
    <t>Residential Organics Diverted</t>
  </si>
  <si>
    <t>Residential MHSW Treatment / Reuse / Recycling</t>
  </si>
  <si>
    <t>Total Residential Waste Diversion Rate</t>
  </si>
  <si>
    <t>Residential EFW</t>
  </si>
  <si>
    <t>Residential Hazardous Waste Disposal</t>
  </si>
  <si>
    <t>Residential Landfill</t>
  </si>
  <si>
    <t>Total Residential Disposal Rate</t>
  </si>
  <si>
    <t>Tonnes</t>
  </si>
  <si>
    <r>
      <t>Kg/Cap</t>
    </r>
    <r>
      <rPr>
        <b/>
        <vertAlign val="superscript"/>
        <sz val="11"/>
        <rFont val="Calibri"/>
        <family val="2"/>
        <scheme val="minor"/>
      </rPr>
      <t xml:space="preserve"> </t>
    </r>
  </si>
  <si>
    <t>Kg/Cap</t>
  </si>
  <si>
    <t>%</t>
  </si>
  <si>
    <t>ADMASTON/BROMLEY, TOWNSHIP OF</t>
  </si>
  <si>
    <t>AUGUSTA, TOWNSHIP OF</t>
  </si>
  <si>
    <t>BANCROFT, TOWN OF</t>
  </si>
  <si>
    <t>BRUCE AREA SOLID WASTE RECYCLING</t>
  </si>
  <si>
    <t>ELLIOT LAKE, CITY OF</t>
  </si>
  <si>
    <t>ESPANOLA, TOWN OF</t>
  </si>
  <si>
    <t>FRENCH RIVER, MUNICIPALITY OF</t>
  </si>
  <si>
    <t>GREATER SUDBURY, CITY OF</t>
  </si>
  <si>
    <t>HALTON, REGIONAL MUNICIPALITY OF</t>
  </si>
  <si>
    <t>HAMILTON, CITY OF</t>
  </si>
  <si>
    <t>KINGSTON, CITY OF</t>
  </si>
  <si>
    <t>KIRKLAND LAKE, TOWN OF</t>
  </si>
  <si>
    <t>LAURENTIAN HILLS, TOWN OF</t>
  </si>
  <si>
    <t>LEEDS AND THE THOUSAND ISLANDS, TOWNSHIP OF</t>
  </si>
  <si>
    <t>NIPISSING, TOWNSHIP OF</t>
  </si>
  <si>
    <t>NORTH FRONTENAC, TOWNSHIP OF</t>
  </si>
  <si>
    <t>OTTAWA VALLEY WASTE RECOVERY CENTRE</t>
  </si>
  <si>
    <t>OXFORD, RESTRUCTURED COUNTY OF</t>
  </si>
  <si>
    <t>PERTH, TOWN OF</t>
  </si>
  <si>
    <t>QUINTE WASTE SOLUTIONS</t>
  </si>
  <si>
    <t>SOUTH FRONTENAC, TOWNSHIP OF</t>
  </si>
  <si>
    <t>WELLINGTON, COUNTY OF</t>
  </si>
  <si>
    <t>WOLLASTON, TOWNSHIP OF</t>
  </si>
  <si>
    <t>YORK, REGIONAL MUNICIPALITY OF</t>
  </si>
  <si>
    <t>Totals &gt;</t>
  </si>
  <si>
    <t>Adjustment Notes:</t>
  </si>
  <si>
    <r>
      <t>1)</t>
    </r>
    <r>
      <rPr>
        <sz val="11"/>
        <rFont val="Calibri"/>
        <family val="2"/>
        <scheme val="minor"/>
      </rPr>
      <t xml:space="preserve"> Where the number of Blue Box-serviced households was not equal to the number of garbage-serviced households, especially for multi-family households, the garbage for the missing households was adjusted using an equivalent single-family household factor based on municipal waste composition audits. RPRA used a 0.72 factor to convert a multi-family household garbage rate to a single family rate for 2014.</t>
    </r>
  </si>
  <si>
    <r>
      <t>2)</t>
    </r>
    <r>
      <rPr>
        <sz val="11"/>
        <rFont val="Calibri"/>
        <family val="2"/>
        <scheme val="minor"/>
      </rPr>
      <t xml:space="preserve"> If a program uses volume estimates for at least one or more of their contracts, volume estimates are assumed and their garbage rate is checked. Volume estimates are also assumed if the program did not answer weigh scale or volume estimates check boxes.  </t>
    </r>
  </si>
  <si>
    <r>
      <t>3)</t>
    </r>
    <r>
      <rPr>
        <sz val="11"/>
        <rFont val="Calibri"/>
        <family val="2"/>
        <scheme val="minor"/>
      </rPr>
      <t xml:space="preserve"> For any zero reported garbage collection, the Municipal Group average per capita rate for garbage was applied.</t>
    </r>
  </si>
  <si>
    <r>
      <t>4)</t>
    </r>
    <r>
      <rPr>
        <sz val="11"/>
        <rFont val="Calibri"/>
        <family val="2"/>
        <scheme val="minor"/>
      </rPr>
      <t xml:space="preserve"> Garbage tonnes for municipal programs reporting &lt;100 kg/capita of garbage were adjusted.</t>
    </r>
  </si>
  <si>
    <r>
      <t>5)</t>
    </r>
    <r>
      <rPr>
        <sz val="11"/>
        <rFont val="Calibri"/>
        <family val="2"/>
        <scheme val="minor"/>
      </rPr>
      <t xml:space="preserve"> Organics tonnes were adjusted if total kg/capita for the program (no kitchen waste tonnes) is greater than the 95th percentile of programs with no kitchen waste tonnes. This 95th percentile (no kitchen waste) was applied as the kg/capita adjustment.</t>
    </r>
  </si>
  <si>
    <r>
      <t>6)</t>
    </r>
    <r>
      <rPr>
        <sz val="11"/>
        <rFont val="Calibri"/>
        <family val="2"/>
        <scheme val="minor"/>
      </rPr>
      <t xml:space="preserve"> "Other Recyclables" were adjusted to equal the 95th percentile, if a program reported total "Other Recyclables" greater than the 95th percentile. There is no condition for anyone reporting zero "Other Recyclables" tonnes.</t>
    </r>
  </si>
  <si>
    <t>5,221,639 HH</t>
  </si>
  <si>
    <t>Additional Notes:</t>
  </si>
  <si>
    <t>As part of the 2016 Datacall RPRA introduced the Short Form Datacall (SFD) available to all municipal programs with a population under 30,000. Municipal Programs that reported into the SFD were only required to submit Blue Box data, and therefore have not be included in the diversion rate calculation.</t>
  </si>
  <si>
    <t>Reported single family and multi-family units show all reported units in the jurisdiction, not just those serviced.</t>
  </si>
  <si>
    <t>WAHNAPITAE FIRST NATION</t>
  </si>
  <si>
    <t>NORTH HURON, TOWNSHIP OF</t>
  </si>
  <si>
    <t>MOHAWKS OF THE BAY OF QUINTE</t>
  </si>
  <si>
    <t>Temagami First Nation</t>
  </si>
  <si>
    <t>HURON SHORES,  MUNICIPALITY OF</t>
  </si>
  <si>
    <t>BONFIELD, TOWNSHIP OF</t>
  </si>
  <si>
    <t>GREATER MADAWASKA, TOWNSHIP OF</t>
  </si>
  <si>
    <t>KILLALOE, HAGARTY, AND RICHARDS, TOWNSHIP OF</t>
  </si>
  <si>
    <t>WALPOLE ISLAND FIRST NATION</t>
  </si>
  <si>
    <t>2023 Residential Waste Diversion Rates by Municipal Program</t>
  </si>
  <si>
    <t>1,2</t>
  </si>
  <si>
    <t>1,3</t>
  </si>
  <si>
    <t>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</si>
</sst>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_-* #,##0_-;\-* #,##0_-;_-* &quot;-&quot;??_-;_-@_-"/>
    <numFmt numFmtId="166" formatCode="0.0%"/>
    <numFmt numFmtId="167" formatCode="0.0000%"/>
  </numFmts>
  <fonts count="14"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sz val="11"/>
      <name val="Calibri"/>
      <family val="2"/>
      <scheme val="minor"/>
    </font>
    <font>
      <vertAlign val="superscript"/>
      <sz val="11"/>
      <name val="Calibri"/>
      <family val="2"/>
      <scheme val="minor"/>
    </font>
    <font>
      <sz val="11"/>
      <color rgb="FFFFFF00"/>
      <name val="Calibri"/>
      <family val="2"/>
      <scheme val="minor"/>
    </font>
    <font>
      <b/>
      <sz val="11"/>
      <name val="Calibri"/>
      <family val="2"/>
      <scheme val="minor"/>
    </font>
    <font>
      <b/>
      <u/>
      <sz val="14"/>
      <name val="Calibri"/>
      <family val="2"/>
      <scheme val="minor"/>
    </font>
    <font>
      <vertAlign val="superscript"/>
      <sz val="11"/>
      <color theme="1"/>
      <name val="Calibri"/>
      <family val="2"/>
      <scheme val="minor"/>
    </font>
    <font>
      <b/>
      <sz val="11"/>
      <color rgb="FF00B050"/>
      <name val="Calibri"/>
      <family val="2"/>
      <scheme val="minor"/>
    </font>
    <font>
      <b/>
      <vertAlign val="superscript"/>
      <sz val="11"/>
      <name val="Calibri"/>
      <family val="2"/>
      <scheme val="minor"/>
    </font>
    <font>
      <sz val="11"/>
      <color rgb="FF000000"/>
      <name val="Calibri"/>
      <family val="2"/>
    </font>
    <font>
      <sz val="10"/>
      <name val="MS Sans Serif"/>
      <family val="2"/>
    </font>
  </fonts>
  <fills count="3">
    <fill>
      <patternFill patternType="none"/>
    </fill>
    <fill>
      <patternFill patternType="gray125"/>
    </fill>
    <fill>
      <patternFill patternType="solid">
        <fgColor theme="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medium">
        <color indexed="64"/>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theme="0" tint="-0.14996795556505021"/>
      </left>
      <right style="thin">
        <color theme="0" tint="-0.14996795556505021"/>
      </right>
      <top/>
      <bottom style="thin">
        <color theme="0" tint="-0.14996795556505021"/>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s>
  <cellStyleXfs count="4">
    <xf numFmtId="0" fontId="0" fillId="0" borderId="0"/>
    <xf numFmtId="164" fontId="1" fillId="0" borderId="0" applyFont="0" applyFill="0" applyBorder="0" applyAlignment="0" applyProtection="0"/>
    <xf numFmtId="9" fontId="1" fillId="0" borderId="0" applyFont="0" applyFill="0" applyBorder="0" applyAlignment="0" applyProtection="0"/>
    <xf numFmtId="0" fontId="13" fillId="0" borderId="0"/>
  </cellStyleXfs>
  <cellXfs count="115">
    <xf numFmtId="0" fontId="0" fillId="0" borderId="0" xfId="0"/>
    <xf numFmtId="165" fontId="4" fillId="2" borderId="0" xfId="1" applyNumberFormat="1" applyFont="1" applyFill="1" applyAlignment="1">
      <alignment horizontal="left"/>
    </xf>
    <xf numFmtId="166" fontId="4" fillId="2" borderId="0" xfId="2" applyNumberFormat="1" applyFont="1" applyFill="1" applyAlignment="1"/>
    <xf numFmtId="3" fontId="4" fillId="2" borderId="0" xfId="0" applyNumberFormat="1" applyFont="1" applyFill="1"/>
    <xf numFmtId="0" fontId="4" fillId="2" borderId="0" xfId="0" applyFont="1" applyFill="1"/>
    <xf numFmtId="4" fontId="4" fillId="2" borderId="0" xfId="0" applyNumberFormat="1" applyFont="1" applyFill="1"/>
    <xf numFmtId="1" fontId="4" fillId="2" borderId="0" xfId="0" applyNumberFormat="1" applyFont="1" applyFill="1"/>
    <xf numFmtId="9" fontId="4" fillId="2" borderId="0" xfId="2" applyFont="1" applyFill="1" applyAlignment="1"/>
    <xf numFmtId="1" fontId="5" fillId="2" borderId="0" xfId="0" applyNumberFormat="1" applyFont="1" applyFill="1" applyAlignment="1">
      <alignment horizontal="left"/>
    </xf>
    <xf numFmtId="0" fontId="5" fillId="2" borderId="0" xfId="0" applyFont="1" applyFill="1" applyAlignment="1">
      <alignment horizontal="left"/>
    </xf>
    <xf numFmtId="10" fontId="4" fillId="2" borderId="0" xfId="2" applyNumberFormat="1" applyFont="1" applyFill="1" applyBorder="1" applyAlignment="1"/>
    <xf numFmtId="0" fontId="6" fillId="2" borderId="0" xfId="0" applyFont="1" applyFill="1"/>
    <xf numFmtId="0" fontId="7" fillId="2" borderId="0" xfId="0" applyFont="1" applyFill="1"/>
    <xf numFmtId="0" fontId="4" fillId="0" borderId="0" xfId="0" applyFont="1"/>
    <xf numFmtId="0" fontId="8" fillId="0" borderId="0" xfId="0" applyFont="1"/>
    <xf numFmtId="0" fontId="4" fillId="0" borderId="0" xfId="0" applyFont="1" applyAlignment="1">
      <alignment horizontal="center"/>
    </xf>
    <xf numFmtId="3" fontId="4" fillId="0" borderId="0" xfId="0" applyNumberFormat="1" applyFont="1"/>
    <xf numFmtId="10" fontId="4" fillId="2" borderId="0" xfId="2" applyNumberFormat="1" applyFont="1" applyFill="1" applyAlignment="1"/>
    <xf numFmtId="167" fontId="4" fillId="2" borderId="0" xfId="0" applyNumberFormat="1" applyFont="1" applyFill="1"/>
    <xf numFmtId="166" fontId="4" fillId="2" borderId="0" xfId="0" applyNumberFormat="1" applyFont="1" applyFill="1"/>
    <xf numFmtId="0" fontId="0" fillId="0" borderId="0" xfId="0" applyAlignment="1">
      <alignment horizontal="center"/>
    </xf>
    <xf numFmtId="0" fontId="0" fillId="2" borderId="0" xfId="0" applyFill="1"/>
    <xf numFmtId="4" fontId="0" fillId="2" borderId="0" xfId="0" applyNumberFormat="1" applyFill="1"/>
    <xf numFmtId="1" fontId="0" fillId="2" borderId="0" xfId="0" applyNumberFormat="1" applyFill="1"/>
    <xf numFmtId="1" fontId="9" fillId="2" borderId="0" xfId="0" applyNumberFormat="1" applyFont="1" applyFill="1" applyAlignment="1">
      <alignment horizontal="left"/>
    </xf>
    <xf numFmtId="0" fontId="9" fillId="2" borderId="0" xfId="0" applyFont="1" applyFill="1" applyAlignment="1">
      <alignment horizontal="left"/>
    </xf>
    <xf numFmtId="10" fontId="0" fillId="2" borderId="0" xfId="2" applyNumberFormat="1" applyFont="1" applyFill="1" applyAlignment="1"/>
    <xf numFmtId="0" fontId="2" fillId="2" borderId="0" xfId="0" applyFont="1" applyFill="1"/>
    <xf numFmtId="4" fontId="7" fillId="2" borderId="6" xfId="0" applyNumberFormat="1" applyFont="1" applyFill="1" applyBorder="1" applyAlignment="1">
      <alignment horizontal="center" wrapText="1"/>
    </xf>
    <xf numFmtId="0" fontId="0" fillId="2" borderId="13" xfId="0" applyFill="1" applyBorder="1"/>
    <xf numFmtId="4" fontId="7" fillId="2" borderId="18" xfId="0" applyNumberFormat="1" applyFont="1" applyFill="1" applyBorder="1" applyAlignment="1">
      <alignment horizontal="center" wrapText="1"/>
    </xf>
    <xf numFmtId="10" fontId="7" fillId="2" borderId="21" xfId="0" applyNumberFormat="1" applyFont="1" applyFill="1" applyBorder="1" applyAlignment="1">
      <alignment horizontal="center" wrapText="1"/>
    </xf>
    <xf numFmtId="10" fontId="7" fillId="2" borderId="21" xfId="2" applyNumberFormat="1" applyFont="1" applyFill="1" applyBorder="1" applyAlignment="1">
      <alignment horizontal="center" wrapText="1"/>
    </xf>
    <xf numFmtId="0" fontId="10" fillId="2" borderId="22" xfId="0" applyFont="1" applyFill="1" applyBorder="1" applyAlignment="1">
      <alignment horizontal="center" wrapText="1"/>
    </xf>
    <xf numFmtId="10" fontId="7" fillId="2" borderId="23" xfId="0" applyNumberFormat="1" applyFont="1" applyFill="1" applyBorder="1" applyAlignment="1">
      <alignment horizontal="center" wrapText="1"/>
    </xf>
    <xf numFmtId="165" fontId="0" fillId="2" borderId="24" xfId="0" applyNumberFormat="1" applyFill="1" applyBorder="1" applyAlignment="1">
      <alignment horizontal="center" wrapText="1"/>
    </xf>
    <xf numFmtId="165" fontId="0" fillId="2" borderId="25" xfId="0" applyNumberFormat="1" applyFill="1" applyBorder="1" applyAlignment="1">
      <alignment horizontal="center" wrapText="1"/>
    </xf>
    <xf numFmtId="0" fontId="0" fillId="2" borderId="26" xfId="0" applyFill="1" applyBorder="1" applyAlignment="1">
      <alignment horizontal="center" wrapText="1"/>
    </xf>
    <xf numFmtId="4" fontId="7" fillId="2" borderId="27" xfId="0" applyNumberFormat="1" applyFont="1" applyFill="1" applyBorder="1" applyAlignment="1">
      <alignment horizontal="center" wrapText="1"/>
    </xf>
    <xf numFmtId="1" fontId="0" fillId="2" borderId="27" xfId="0" applyNumberFormat="1" applyFill="1" applyBorder="1"/>
    <xf numFmtId="1" fontId="11" fillId="2" borderId="27" xfId="0" applyNumberFormat="1" applyFont="1" applyFill="1" applyBorder="1" applyAlignment="1">
      <alignment horizontal="left" wrapText="1"/>
    </xf>
    <xf numFmtId="0" fontId="11" fillId="2" borderId="27" xfId="0" applyFont="1" applyFill="1" applyBorder="1" applyAlignment="1">
      <alignment horizontal="left" wrapText="1"/>
    </xf>
    <xf numFmtId="10" fontId="7" fillId="2" borderId="27" xfId="0" applyNumberFormat="1" applyFont="1" applyFill="1" applyBorder="1" applyAlignment="1">
      <alignment horizontal="center" wrapText="1"/>
    </xf>
    <xf numFmtId="10" fontId="7" fillId="2" borderId="27" xfId="2" applyNumberFormat="1" applyFont="1" applyFill="1" applyBorder="1" applyAlignment="1">
      <alignment horizontal="center" wrapText="1"/>
    </xf>
    <xf numFmtId="166" fontId="10" fillId="2" borderId="27" xfId="0" applyNumberFormat="1" applyFont="1" applyFill="1" applyBorder="1" applyAlignment="1">
      <alignment horizontal="center" wrapText="1"/>
    </xf>
    <xf numFmtId="10" fontId="7" fillId="2" borderId="28" xfId="0" applyNumberFormat="1" applyFont="1" applyFill="1" applyBorder="1" applyAlignment="1">
      <alignment horizontal="center" wrapText="1"/>
    </xf>
    <xf numFmtId="165" fontId="12" fillId="2" borderId="20" xfId="1" applyNumberFormat="1" applyFont="1" applyFill="1" applyBorder="1" applyAlignment="1" applyProtection="1">
      <alignment horizontal="right" wrapText="1"/>
    </xf>
    <xf numFmtId="3" fontId="4" fillId="2" borderId="20" xfId="0" applyNumberFormat="1" applyFont="1" applyFill="1" applyBorder="1" applyAlignment="1">
      <alignment horizontal="right" wrapText="1"/>
    </xf>
    <xf numFmtId="10" fontId="4" fillId="2" borderId="13" xfId="0" applyNumberFormat="1" applyFont="1" applyFill="1" applyBorder="1"/>
    <xf numFmtId="3" fontId="4" fillId="2" borderId="17" xfId="0" applyNumberFormat="1" applyFont="1" applyFill="1" applyBorder="1" applyAlignment="1">
      <alignment horizontal="right" wrapText="1"/>
    </xf>
    <xf numFmtId="0" fontId="0" fillId="2" borderId="32" xfId="0" applyFill="1" applyBorder="1"/>
    <xf numFmtId="0" fontId="0" fillId="2" borderId="0" xfId="0" applyFill="1" applyAlignment="1">
      <alignment horizontal="center"/>
    </xf>
    <xf numFmtId="0" fontId="4" fillId="2" borderId="32" xfId="0" applyFont="1" applyFill="1" applyBorder="1"/>
    <xf numFmtId="0" fontId="4" fillId="2" borderId="0" xfId="0" applyFont="1" applyFill="1" applyAlignment="1">
      <alignment horizontal="center"/>
    </xf>
    <xf numFmtId="0" fontId="7" fillId="2" borderId="33" xfId="0" applyFont="1" applyFill="1" applyBorder="1" applyAlignment="1">
      <alignment horizontal="right"/>
    </xf>
    <xf numFmtId="165" fontId="7" fillId="2" borderId="34" xfId="1" applyNumberFormat="1" applyFont="1" applyFill="1" applyBorder="1" applyAlignment="1"/>
    <xf numFmtId="0" fontId="7" fillId="2" borderId="34" xfId="0" applyFont="1" applyFill="1" applyBorder="1"/>
    <xf numFmtId="165" fontId="7" fillId="2" borderId="34" xfId="1" applyNumberFormat="1" applyFont="1" applyFill="1" applyBorder="1" applyAlignment="1">
      <alignment horizontal="right" wrapText="1"/>
    </xf>
    <xf numFmtId="3" fontId="7" fillId="2" borderId="34" xfId="0" applyNumberFormat="1" applyFont="1" applyFill="1" applyBorder="1"/>
    <xf numFmtId="3" fontId="7" fillId="2" borderId="34" xfId="0" applyNumberFormat="1" applyFont="1" applyFill="1" applyBorder="1" applyAlignment="1">
      <alignment horizontal="left"/>
    </xf>
    <xf numFmtId="0" fontId="5" fillId="2" borderId="34" xfId="0" applyFont="1" applyFill="1" applyBorder="1" applyAlignment="1">
      <alignment horizontal="left"/>
    </xf>
    <xf numFmtId="166" fontId="7" fillId="0" borderId="34" xfId="2" applyNumberFormat="1" applyFont="1" applyBorder="1" applyAlignment="1"/>
    <xf numFmtId="15" fontId="4" fillId="2" borderId="0" xfId="0" applyNumberFormat="1" applyFont="1" applyFill="1"/>
    <xf numFmtId="0" fontId="3" fillId="2" borderId="0" xfId="0" applyFont="1" applyFill="1"/>
    <xf numFmtId="0" fontId="0" fillId="2" borderId="0" xfId="0" applyFill="1" applyAlignment="1">
      <alignment horizontal="left"/>
    </xf>
    <xf numFmtId="0" fontId="0" fillId="2" borderId="36" xfId="0" applyFill="1" applyBorder="1"/>
    <xf numFmtId="0" fontId="2" fillId="2" borderId="21" xfId="0" applyFont="1" applyFill="1" applyBorder="1"/>
    <xf numFmtId="3" fontId="3" fillId="2" borderId="0" xfId="0" applyNumberFormat="1" applyFont="1" applyFill="1"/>
    <xf numFmtId="4" fontId="3" fillId="2" borderId="0" xfId="0" applyNumberFormat="1" applyFont="1" applyFill="1"/>
    <xf numFmtId="0" fontId="5" fillId="2" borderId="0" xfId="0" applyFont="1" applyFill="1" applyAlignment="1">
      <alignment horizontal="left" wrapText="1"/>
    </xf>
    <xf numFmtId="0" fontId="2" fillId="2" borderId="17" xfId="0" applyFont="1" applyFill="1" applyBorder="1"/>
    <xf numFmtId="0" fontId="5" fillId="0" borderId="20" xfId="0" applyFont="1" applyBorder="1" applyAlignment="1">
      <alignment horizontal="right" wrapText="1"/>
    </xf>
    <xf numFmtId="3" fontId="4" fillId="0" borderId="20" xfId="0" applyNumberFormat="1" applyFont="1" applyBorder="1" applyAlignment="1">
      <alignment horizontal="right"/>
    </xf>
    <xf numFmtId="166" fontId="4" fillId="0" borderId="20" xfId="2" applyNumberFormat="1" applyFont="1" applyBorder="1" applyAlignment="1">
      <alignment horizontal="right"/>
    </xf>
    <xf numFmtId="166" fontId="10" fillId="2" borderId="20" xfId="0" applyNumberFormat="1" applyFont="1" applyFill="1" applyBorder="1" applyAlignment="1">
      <alignment horizontal="right" wrapText="1"/>
    </xf>
    <xf numFmtId="166" fontId="7" fillId="2" borderId="30" xfId="0" applyNumberFormat="1" applyFont="1" applyFill="1" applyBorder="1" applyAlignment="1">
      <alignment horizontal="right"/>
    </xf>
    <xf numFmtId="0" fontId="5" fillId="0" borderId="17" xfId="0" applyFont="1" applyBorder="1" applyAlignment="1">
      <alignment horizontal="right" wrapText="1"/>
    </xf>
    <xf numFmtId="166" fontId="10" fillId="2" borderId="17" xfId="0" applyNumberFormat="1" applyFont="1" applyFill="1" applyBorder="1" applyAlignment="1">
      <alignment horizontal="right" wrapText="1"/>
    </xf>
    <xf numFmtId="0" fontId="4" fillId="0" borderId="29" xfId="0" applyFont="1" applyBorder="1" applyAlignment="1">
      <alignment horizontal="center"/>
    </xf>
    <xf numFmtId="0" fontId="4" fillId="0" borderId="20" xfId="0" applyFont="1" applyBorder="1" applyAlignment="1">
      <alignment horizontal="center"/>
    </xf>
    <xf numFmtId="0" fontId="4" fillId="0" borderId="31" xfId="0" applyFont="1" applyBorder="1" applyAlignment="1">
      <alignment horizontal="center"/>
    </xf>
    <xf numFmtId="0" fontId="4" fillId="0" borderId="20" xfId="0" applyFont="1" applyBorder="1" applyAlignment="1">
      <alignment horizontal="left"/>
    </xf>
    <xf numFmtId="0" fontId="4" fillId="0" borderId="17" xfId="0" applyFont="1" applyBorder="1" applyAlignment="1">
      <alignment horizontal="left"/>
    </xf>
    <xf numFmtId="166" fontId="10" fillId="2" borderId="34" xfId="0" applyNumberFormat="1" applyFont="1" applyFill="1" applyBorder="1" applyAlignment="1">
      <alignment horizontal="right" wrapText="1"/>
    </xf>
    <xf numFmtId="166" fontId="7" fillId="2" borderId="35" xfId="0" applyNumberFormat="1" applyFont="1" applyFill="1" applyBorder="1" applyAlignment="1">
      <alignment horizontal="right"/>
    </xf>
    <xf numFmtId="4" fontId="7" fillId="2" borderId="8" xfId="0" applyNumberFormat="1" applyFont="1" applyFill="1" applyBorder="1" applyAlignment="1">
      <alignment horizontal="center" wrapText="1"/>
    </xf>
    <xf numFmtId="4" fontId="7" fillId="2" borderId="6" xfId="0" applyNumberFormat="1" applyFont="1" applyFill="1" applyBorder="1" applyAlignment="1">
      <alignment horizontal="center" wrapText="1"/>
    </xf>
    <xf numFmtId="4" fontId="7" fillId="2" borderId="19" xfId="0" applyNumberFormat="1" applyFont="1" applyFill="1" applyBorder="1" applyAlignment="1">
      <alignment horizontal="center" wrapText="1"/>
    </xf>
    <xf numFmtId="4" fontId="7" fillId="2" borderId="16" xfId="0" applyNumberFormat="1" applyFont="1" applyFill="1" applyBorder="1" applyAlignment="1">
      <alignment horizontal="center" wrapText="1"/>
    </xf>
    <xf numFmtId="0" fontId="4" fillId="2" borderId="1" xfId="0" applyFont="1" applyFill="1" applyBorder="1" applyAlignment="1">
      <alignment horizontal="center"/>
    </xf>
    <xf numFmtId="0" fontId="4" fillId="2" borderId="2" xfId="0" applyFont="1" applyFill="1" applyBorder="1" applyAlignment="1">
      <alignment horizontal="center"/>
    </xf>
    <xf numFmtId="0" fontId="4" fillId="2" borderId="3" xfId="0" applyFont="1" applyFill="1" applyBorder="1" applyAlignment="1">
      <alignment horizontal="center"/>
    </xf>
    <xf numFmtId="0" fontId="7" fillId="2" borderId="4" xfId="0" applyFont="1" applyFill="1" applyBorder="1" applyAlignment="1">
      <alignment horizontal="center" wrapText="1"/>
    </xf>
    <xf numFmtId="0" fontId="7" fillId="2" borderId="14" xfId="0" applyFont="1" applyFill="1" applyBorder="1" applyAlignment="1">
      <alignment horizontal="center" wrapText="1"/>
    </xf>
    <xf numFmtId="0" fontId="7" fillId="2" borderId="5" xfId="0" applyFont="1" applyFill="1" applyBorder="1" applyAlignment="1">
      <alignment horizontal="center" wrapText="1"/>
    </xf>
    <xf numFmtId="0" fontId="7" fillId="2" borderId="15" xfId="0" applyFont="1" applyFill="1" applyBorder="1" applyAlignment="1">
      <alignment horizontal="center" wrapText="1"/>
    </xf>
    <xf numFmtId="0" fontId="5" fillId="2" borderId="17" xfId="0" applyFont="1" applyFill="1" applyBorder="1" applyAlignment="1">
      <alignment horizontal="left" wrapText="1"/>
    </xf>
    <xf numFmtId="0" fontId="0" fillId="2" borderId="6" xfId="0" applyFill="1" applyBorder="1" applyAlignment="1">
      <alignment horizontal="center" wrapText="1"/>
    </xf>
    <xf numFmtId="0" fontId="0" fillId="2" borderId="16" xfId="0" applyFill="1" applyBorder="1" applyAlignment="1">
      <alignment horizontal="center" wrapText="1"/>
    </xf>
    <xf numFmtId="4" fontId="7" fillId="2" borderId="7" xfId="0" applyNumberFormat="1" applyFont="1" applyFill="1" applyBorder="1" applyAlignment="1">
      <alignment horizontal="center" wrapText="1"/>
    </xf>
    <xf numFmtId="4" fontId="7" fillId="2" borderId="17" xfId="0" applyNumberFormat="1" applyFont="1" applyFill="1" applyBorder="1" applyAlignment="1">
      <alignment horizontal="center" wrapText="1"/>
    </xf>
    <xf numFmtId="4" fontId="0" fillId="2" borderId="5" xfId="0" applyNumberFormat="1" applyFill="1" applyBorder="1" applyAlignment="1">
      <alignment horizontal="left"/>
    </xf>
    <xf numFmtId="4" fontId="0" fillId="2" borderId="20" xfId="0" applyNumberFormat="1" applyFill="1" applyBorder="1" applyAlignment="1">
      <alignment horizontal="left"/>
    </xf>
    <xf numFmtId="0" fontId="7" fillId="2" borderId="8" xfId="0" applyFont="1" applyFill="1" applyBorder="1" applyAlignment="1">
      <alignment horizontal="center" wrapText="1"/>
    </xf>
    <xf numFmtId="0" fontId="7" fillId="2" borderId="6" xfId="0" applyFont="1" applyFill="1" applyBorder="1" applyAlignment="1">
      <alignment horizontal="center" wrapText="1"/>
    </xf>
    <xf numFmtId="0" fontId="7" fillId="2" borderId="19" xfId="0" applyFont="1" applyFill="1" applyBorder="1" applyAlignment="1">
      <alignment horizontal="center" wrapText="1"/>
    </xf>
    <xf numFmtId="0" fontId="7" fillId="2" borderId="16" xfId="0" applyFont="1" applyFill="1" applyBorder="1" applyAlignment="1">
      <alignment horizontal="center" wrapText="1"/>
    </xf>
    <xf numFmtId="0" fontId="9" fillId="2" borderId="7" xfId="0" applyFont="1" applyFill="1" applyBorder="1" applyAlignment="1">
      <alignment horizontal="left"/>
    </xf>
    <xf numFmtId="0" fontId="9" fillId="2" borderId="17" xfId="0" applyFont="1" applyFill="1" applyBorder="1" applyAlignment="1">
      <alignment horizontal="left"/>
    </xf>
    <xf numFmtId="10" fontId="7" fillId="2" borderId="9" xfId="0" applyNumberFormat="1" applyFont="1" applyFill="1" applyBorder="1" applyAlignment="1">
      <alignment horizontal="center" wrapText="1"/>
    </xf>
    <xf numFmtId="10" fontId="7" fillId="2" borderId="10" xfId="0" applyNumberFormat="1" applyFont="1" applyFill="1" applyBorder="1" applyAlignment="1">
      <alignment horizontal="center" wrapText="1"/>
    </xf>
    <xf numFmtId="10" fontId="7" fillId="2" borderId="11" xfId="0" applyNumberFormat="1" applyFont="1" applyFill="1" applyBorder="1" applyAlignment="1">
      <alignment horizontal="center" wrapText="1"/>
    </xf>
    <xf numFmtId="10" fontId="7" fillId="2" borderId="12" xfId="0" applyNumberFormat="1" applyFont="1" applyFill="1" applyBorder="1" applyAlignment="1">
      <alignment horizontal="center" wrapText="1"/>
    </xf>
    <xf numFmtId="0" fontId="0" fillId="2" borderId="17" xfId="0" applyFill="1" applyBorder="1" applyAlignment="1">
      <alignment horizontal="left"/>
    </xf>
    <xf numFmtId="0" fontId="0" fillId="2" borderId="17" xfId="0" applyFill="1" applyBorder="1" applyAlignment="1">
      <alignment horizontal="left" wrapText="1"/>
    </xf>
  </cellXfs>
  <cellStyles count="4">
    <cellStyle name="Comma" xfId="1" builtinId="3"/>
    <cellStyle name="Normal" xfId="0" builtinId="0"/>
    <cellStyle name="Normal 2" xfId="3" xr:uid="{57CA0497-A512-489E-A170-B9EB2703020C}"/>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82550</xdr:colOff>
      <xdr:row>0</xdr:row>
      <xdr:rowOff>43392</xdr:rowOff>
    </xdr:from>
    <xdr:to>
      <xdr:col>3</xdr:col>
      <xdr:colOff>1885950</xdr:colOff>
      <xdr:row>0</xdr:row>
      <xdr:rowOff>671816</xdr:rowOff>
    </xdr:to>
    <xdr:pic>
      <xdr:nvPicPr>
        <xdr:cNvPr id="2" name="Picture 1">
          <a:extLst>
            <a:ext uri="{FF2B5EF4-FFF2-40B4-BE49-F238E27FC236}">
              <a16:creationId xmlns:a16="http://schemas.microsoft.com/office/drawing/2014/main" id="{8DB61385-8830-47AD-B9F1-F41D719377AD}"/>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168275" y="43392"/>
          <a:ext cx="3051175" cy="628424"/>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79E2D-831D-4891-844E-3054CC9F9AD4}">
  <dimension ref="A1:AE54"/>
  <sheetViews>
    <sheetView tabSelected="1" zoomScale="80" zoomScaleNormal="80" workbookViewId="0">
      <selection sqref="A1:E1"/>
    </sheetView>
  </sheetViews>
  <sheetFormatPr defaultColWidth="9.28515625" defaultRowHeight="17.25" x14ac:dyDescent="0.25"/>
  <cols>
    <col min="1" max="1" width="1.28515625" style="21" customWidth="1"/>
    <col min="2" max="2" width="9" style="65" customWidth="1"/>
    <col min="3" max="3" width="9.7109375" style="51" customWidth="1"/>
    <col min="4" max="4" width="53.28515625" style="21" customWidth="1"/>
    <col min="5" max="5" width="12.28515625" style="21" customWidth="1"/>
    <col min="6" max="6" width="11.42578125" style="21" customWidth="1"/>
    <col min="7" max="7" width="12" style="21" customWidth="1"/>
    <col min="8" max="8" width="14.7109375" style="21" customWidth="1"/>
    <col min="9" max="9" width="12.7109375" style="21" customWidth="1"/>
    <col min="10" max="10" width="3" style="21" customWidth="1"/>
    <col min="11" max="11" width="12.7109375" style="22" customWidth="1"/>
    <col min="12" max="12" width="7.42578125" style="22" customWidth="1"/>
    <col min="13" max="13" width="3" style="23" customWidth="1"/>
    <col min="14" max="14" width="12.7109375" style="22" customWidth="1"/>
    <col min="15" max="15" width="7.7109375" style="22" customWidth="1"/>
    <col min="16" max="16" width="3" style="24" customWidth="1"/>
    <col min="17" max="17" width="12.7109375" style="22" customWidth="1"/>
    <col min="18" max="18" width="7.42578125" style="22" customWidth="1"/>
    <col min="19" max="19" width="3" style="25" customWidth="1"/>
    <col min="20" max="20" width="12.7109375" style="21" customWidth="1"/>
    <col min="21" max="21" width="12.7109375" style="26" customWidth="1"/>
    <col min="22" max="22" width="12.7109375" style="21" customWidth="1"/>
    <col min="23" max="23" width="12.7109375" style="26" customWidth="1"/>
    <col min="24" max="24" width="12.7109375" style="21" customWidth="1"/>
    <col min="25" max="25" width="12.7109375" style="26" customWidth="1"/>
    <col min="26" max="29" width="12.7109375" style="21" customWidth="1"/>
    <col min="30" max="30" width="12.7109375" style="27" customWidth="1"/>
    <col min="31" max="33" width="9.5703125" style="21" customWidth="1"/>
    <col min="34" max="16384" width="9.28515625" style="21"/>
  </cols>
  <sheetData>
    <row r="1" spans="1:31" s="4" customFormat="1" ht="60" customHeight="1" thickBot="1" x14ac:dyDescent="0.3">
      <c r="A1" s="89"/>
      <c r="B1" s="90"/>
      <c r="C1" s="90"/>
      <c r="D1" s="90"/>
      <c r="E1" s="91"/>
      <c r="F1" s="1"/>
      <c r="G1" s="2"/>
      <c r="H1" s="2"/>
      <c r="I1" s="3"/>
      <c r="K1" s="2"/>
      <c r="L1" s="5"/>
      <c r="M1" s="6"/>
      <c r="N1" s="3"/>
      <c r="O1" s="7"/>
      <c r="P1" s="8"/>
      <c r="Q1" s="5"/>
      <c r="R1" s="5"/>
      <c r="S1" s="9"/>
      <c r="U1" s="10"/>
      <c r="V1" s="11"/>
      <c r="W1" s="10"/>
      <c r="Y1" s="10"/>
      <c r="AD1" s="12"/>
    </row>
    <row r="2" spans="1:31" s="4" customFormat="1" ht="23.25" customHeight="1" x14ac:dyDescent="0.3">
      <c r="A2" s="13"/>
      <c r="B2" s="14" t="s">
        <v>73</v>
      </c>
      <c r="C2" s="15"/>
      <c r="D2" s="13"/>
      <c r="E2" s="16"/>
      <c r="F2" s="3"/>
      <c r="G2" s="3"/>
      <c r="H2" s="3"/>
      <c r="I2" s="3"/>
      <c r="K2" s="5"/>
      <c r="L2" s="5"/>
      <c r="M2" s="6"/>
      <c r="N2" s="5"/>
      <c r="O2" s="5"/>
      <c r="P2" s="8"/>
      <c r="Q2" s="5"/>
      <c r="R2" s="5"/>
      <c r="S2" s="9"/>
      <c r="U2" s="17"/>
      <c r="W2" s="17"/>
      <c r="X2" s="18"/>
      <c r="Y2" s="17"/>
      <c r="AA2" s="19"/>
      <c r="AB2" s="19"/>
      <c r="AD2" s="12"/>
    </row>
    <row r="3" spans="1:31" ht="7.15" customHeight="1" thickBot="1" x14ac:dyDescent="0.3">
      <c r="A3"/>
      <c r="B3"/>
      <c r="C3" s="20"/>
      <c r="D3"/>
      <c r="E3"/>
    </row>
    <row r="4" spans="1:31" s="29" customFormat="1" ht="21.6" customHeight="1" x14ac:dyDescent="0.25">
      <c r="A4" s="21"/>
      <c r="B4" s="92" t="s">
        <v>0</v>
      </c>
      <c r="C4" s="94" t="s">
        <v>1</v>
      </c>
      <c r="D4" s="94" t="s">
        <v>2</v>
      </c>
      <c r="E4" s="94" t="s">
        <v>3</v>
      </c>
      <c r="F4" s="94" t="s">
        <v>4</v>
      </c>
      <c r="G4" s="94" t="s">
        <v>5</v>
      </c>
      <c r="H4" s="94" t="s">
        <v>6</v>
      </c>
      <c r="I4" s="94" t="s">
        <v>7</v>
      </c>
      <c r="J4" s="97"/>
      <c r="K4" s="99" t="s">
        <v>8</v>
      </c>
      <c r="L4" s="99"/>
      <c r="M4" s="28"/>
      <c r="N4" s="85" t="s">
        <v>9</v>
      </c>
      <c r="O4" s="86"/>
      <c r="P4" s="101"/>
      <c r="Q4" s="103" t="s">
        <v>10</v>
      </c>
      <c r="R4" s="104"/>
      <c r="S4" s="107"/>
      <c r="T4" s="109" t="s">
        <v>11</v>
      </c>
      <c r="U4" s="110"/>
      <c r="V4" s="110"/>
      <c r="W4" s="110"/>
      <c r="X4" s="110"/>
      <c r="Y4" s="110"/>
      <c r="Z4" s="111"/>
      <c r="AA4" s="109" t="s">
        <v>12</v>
      </c>
      <c r="AB4" s="110"/>
      <c r="AC4" s="110"/>
      <c r="AD4" s="112"/>
    </row>
    <row r="5" spans="1:31" s="29" customFormat="1" ht="92.25" customHeight="1" x14ac:dyDescent="0.25">
      <c r="A5" s="21"/>
      <c r="B5" s="93"/>
      <c r="C5" s="95"/>
      <c r="D5" s="95"/>
      <c r="E5" s="95"/>
      <c r="F5" s="95"/>
      <c r="G5" s="95"/>
      <c r="H5" s="95"/>
      <c r="I5" s="95"/>
      <c r="J5" s="98"/>
      <c r="K5" s="100"/>
      <c r="L5" s="100"/>
      <c r="M5" s="30"/>
      <c r="N5" s="87"/>
      <c r="O5" s="88"/>
      <c r="P5" s="102"/>
      <c r="Q5" s="105"/>
      <c r="R5" s="106"/>
      <c r="S5" s="108"/>
      <c r="T5" s="31" t="s">
        <v>13</v>
      </c>
      <c r="U5" s="32" t="s">
        <v>14</v>
      </c>
      <c r="V5" s="31" t="s">
        <v>15</v>
      </c>
      <c r="W5" s="32" t="s">
        <v>16</v>
      </c>
      <c r="X5" s="31" t="s">
        <v>17</v>
      </c>
      <c r="Y5" s="32" t="s">
        <v>18</v>
      </c>
      <c r="Z5" s="33" t="s">
        <v>19</v>
      </c>
      <c r="AA5" s="31" t="s">
        <v>20</v>
      </c>
      <c r="AB5" s="31" t="s">
        <v>21</v>
      </c>
      <c r="AC5" s="31" t="s">
        <v>22</v>
      </c>
      <c r="AD5" s="34" t="s">
        <v>23</v>
      </c>
    </row>
    <row r="6" spans="1:31" s="29" customFormat="1" ht="20.85" customHeight="1" thickBot="1" x14ac:dyDescent="0.3">
      <c r="A6" s="21"/>
      <c r="B6" s="35"/>
      <c r="C6" s="36"/>
      <c r="D6" s="36"/>
      <c r="E6" s="36"/>
      <c r="F6" s="36"/>
      <c r="G6" s="36"/>
      <c r="H6" s="36"/>
      <c r="I6" s="36"/>
      <c r="J6" s="37"/>
      <c r="K6" s="38" t="s">
        <v>24</v>
      </c>
      <c r="L6" s="38" t="s">
        <v>25</v>
      </c>
      <c r="M6" s="39"/>
      <c r="N6" s="38" t="s">
        <v>24</v>
      </c>
      <c r="O6" s="38" t="s">
        <v>26</v>
      </c>
      <c r="P6" s="40"/>
      <c r="Q6" s="38" t="s">
        <v>24</v>
      </c>
      <c r="R6" s="38" t="s">
        <v>26</v>
      </c>
      <c r="S6" s="41"/>
      <c r="T6" s="42" t="s">
        <v>27</v>
      </c>
      <c r="U6" s="43" t="s">
        <v>27</v>
      </c>
      <c r="V6" s="42" t="s">
        <v>27</v>
      </c>
      <c r="W6" s="43" t="s">
        <v>27</v>
      </c>
      <c r="X6" s="42" t="s">
        <v>27</v>
      </c>
      <c r="Y6" s="43" t="s">
        <v>27</v>
      </c>
      <c r="Z6" s="44" t="s">
        <v>27</v>
      </c>
      <c r="AA6" s="42" t="s">
        <v>27</v>
      </c>
      <c r="AB6" s="42" t="s">
        <v>27</v>
      </c>
      <c r="AC6" s="42" t="s">
        <v>27</v>
      </c>
      <c r="AD6" s="45" t="s">
        <v>27</v>
      </c>
    </row>
    <row r="7" spans="1:31" s="29" customFormat="1" ht="20.100000000000001" customHeight="1" x14ac:dyDescent="0.25">
      <c r="A7" s="21"/>
      <c r="B7" s="78">
        <v>1</v>
      </c>
      <c r="C7" s="79">
        <v>1</v>
      </c>
      <c r="D7" s="81" t="s">
        <v>36</v>
      </c>
      <c r="E7" s="46">
        <v>170545</v>
      </c>
      <c r="F7" s="46">
        <v>51234</v>
      </c>
      <c r="G7" s="46">
        <v>0</v>
      </c>
      <c r="H7" s="46">
        <v>639802</v>
      </c>
      <c r="I7" s="46">
        <v>639802</v>
      </c>
      <c r="J7" s="71"/>
      <c r="K7" s="72">
        <v>209026.84</v>
      </c>
      <c r="L7" s="47">
        <f>K7*1000/I7</f>
        <v>326.70551201778051</v>
      </c>
      <c r="M7" s="71"/>
      <c r="N7" s="72">
        <v>113324.6</v>
      </c>
      <c r="O7" s="47">
        <f>N7*1000/I7</f>
        <v>177.12448538766682</v>
      </c>
      <c r="P7" s="71"/>
      <c r="Q7" s="72">
        <v>95702.24</v>
      </c>
      <c r="R7" s="47">
        <f>Q7*1000/I7</f>
        <v>149.58102663011368</v>
      </c>
      <c r="S7" s="71">
        <v>1</v>
      </c>
      <c r="T7" s="73">
        <v>3.1108073622143823E-2</v>
      </c>
      <c r="U7" s="73">
        <v>1.720985558298904E-3</v>
      </c>
      <c r="V7" s="73">
        <v>8.2046881259673535E-2</v>
      </c>
      <c r="W7" s="73">
        <v>0.37840680664215892</v>
      </c>
      <c r="X7" s="73">
        <v>0.50141249119785114</v>
      </c>
      <c r="Y7" s="73">
        <v>5.3047617198737074E-3</v>
      </c>
      <c r="Z7" s="74">
        <f>N7/K7</f>
        <v>0.54215334260423209</v>
      </c>
      <c r="AA7" s="73">
        <v>0</v>
      </c>
      <c r="AB7" s="73">
        <v>1.5400893437812948E-3</v>
      </c>
      <c r="AC7" s="73">
        <v>0.99845991065621875</v>
      </c>
      <c r="AD7" s="75">
        <f>Q7/K7</f>
        <v>0.45784665739576796</v>
      </c>
      <c r="AE7" s="48"/>
    </row>
    <row r="8" spans="1:31" s="29" customFormat="1" ht="20.100000000000001" customHeight="1" x14ac:dyDescent="0.25">
      <c r="A8" s="21"/>
      <c r="B8" s="78">
        <v>21</v>
      </c>
      <c r="C8" s="79">
        <v>4</v>
      </c>
      <c r="D8" s="81" t="s">
        <v>49</v>
      </c>
      <c r="E8" s="46">
        <v>35154</v>
      </c>
      <c r="F8" s="46">
        <v>2306</v>
      </c>
      <c r="G8" s="46">
        <v>0</v>
      </c>
      <c r="H8" s="46">
        <v>105380</v>
      </c>
      <c r="I8" s="46">
        <v>105380</v>
      </c>
      <c r="J8" s="71"/>
      <c r="K8" s="72">
        <v>30701.200000000001</v>
      </c>
      <c r="L8" s="47">
        <f>K8*1000/I8</f>
        <v>291.33801480356806</v>
      </c>
      <c r="M8" s="71"/>
      <c r="N8" s="72">
        <v>15630.93</v>
      </c>
      <c r="O8" s="47">
        <f>N8*1000/I8</f>
        <v>148.32918959954449</v>
      </c>
      <c r="P8" s="71"/>
      <c r="Q8" s="72">
        <v>15070.27</v>
      </c>
      <c r="R8" s="47">
        <f>Q8*1000/I8</f>
        <v>143.00882520402354</v>
      </c>
      <c r="S8" s="71"/>
      <c r="T8" s="73">
        <v>3.714686202292506E-2</v>
      </c>
      <c r="U8" s="73">
        <v>8.7390833430896306E-4</v>
      </c>
      <c r="V8" s="73">
        <v>0.12171764571909668</v>
      </c>
      <c r="W8" s="73">
        <v>0.52129783704488475</v>
      </c>
      <c r="X8" s="73">
        <v>0.3060080238347942</v>
      </c>
      <c r="Y8" s="73">
        <v>1.2955723043990343E-2</v>
      </c>
      <c r="Z8" s="74">
        <f>N8/K8</f>
        <v>0.50913091344963712</v>
      </c>
      <c r="AA8" s="73">
        <v>0</v>
      </c>
      <c r="AB8" s="73">
        <v>3.2262195700541525E-3</v>
      </c>
      <c r="AC8" s="73">
        <v>0.9967737804299458</v>
      </c>
      <c r="AD8" s="75">
        <f>Q8/K8</f>
        <v>0.49086908655036288</v>
      </c>
      <c r="AE8" s="48"/>
    </row>
    <row r="9" spans="1:31" s="29" customFormat="1" ht="20.100000000000001" customHeight="1" x14ac:dyDescent="0.25">
      <c r="A9" s="21"/>
      <c r="B9" s="78">
        <v>39</v>
      </c>
      <c r="C9" s="79">
        <v>7</v>
      </c>
      <c r="D9" s="81" t="s">
        <v>65</v>
      </c>
      <c r="E9" s="46">
        <v>2361</v>
      </c>
      <c r="F9" s="46">
        <v>0</v>
      </c>
      <c r="G9" s="46">
        <v>0</v>
      </c>
      <c r="H9" s="46">
        <v>4057</v>
      </c>
      <c r="I9" s="46">
        <v>4057</v>
      </c>
      <c r="J9" s="71"/>
      <c r="K9" s="72">
        <v>1092.1400000000001</v>
      </c>
      <c r="L9" s="47">
        <f>K9*1000/I9</f>
        <v>269.19891545476952</v>
      </c>
      <c r="M9" s="71"/>
      <c r="N9" s="72">
        <v>260.89999999999998</v>
      </c>
      <c r="O9" s="47">
        <f>N9*1000/I9</f>
        <v>64.308602415578008</v>
      </c>
      <c r="P9" s="71"/>
      <c r="Q9" s="72">
        <v>831.24</v>
      </c>
      <c r="R9" s="47">
        <f>Q9*1000/I9</f>
        <v>204.89031303919151</v>
      </c>
      <c r="S9" s="71">
        <v>3</v>
      </c>
      <c r="T9" s="73">
        <v>8.5665005749329254E-2</v>
      </c>
      <c r="U9" s="73">
        <v>0</v>
      </c>
      <c r="V9" s="73">
        <v>0</v>
      </c>
      <c r="W9" s="73">
        <v>0.91433499425067088</v>
      </c>
      <c r="X9" s="73">
        <v>0</v>
      </c>
      <c r="Y9" s="73">
        <v>0</v>
      </c>
      <c r="Z9" s="74">
        <f>N9/K9</f>
        <v>0.23888878715183032</v>
      </c>
      <c r="AA9" s="73">
        <v>0</v>
      </c>
      <c r="AB9" s="73">
        <v>0</v>
      </c>
      <c r="AC9" s="73">
        <v>1</v>
      </c>
      <c r="AD9" s="75">
        <f>Q9/K9</f>
        <v>0.76111121284816963</v>
      </c>
      <c r="AE9" s="48"/>
    </row>
    <row r="10" spans="1:31" s="29" customFormat="1" ht="20.100000000000001" customHeight="1" x14ac:dyDescent="0.25">
      <c r="A10" s="21"/>
      <c r="B10" s="78">
        <v>87</v>
      </c>
      <c r="C10" s="79">
        <v>4</v>
      </c>
      <c r="D10" s="81" t="s">
        <v>47</v>
      </c>
      <c r="E10" s="46">
        <v>79079</v>
      </c>
      <c r="F10" s="46">
        <v>5359</v>
      </c>
      <c r="G10" s="46">
        <v>4694</v>
      </c>
      <c r="H10" s="46">
        <v>172661</v>
      </c>
      <c r="I10" s="46">
        <v>174617</v>
      </c>
      <c r="J10" s="71"/>
      <c r="K10" s="72">
        <v>48854.3</v>
      </c>
      <c r="L10" s="47">
        <f>K10*1000/I10</f>
        <v>279.77974653097925</v>
      </c>
      <c r="M10" s="71"/>
      <c r="N10" s="72">
        <v>24952.799999999999</v>
      </c>
      <c r="O10" s="47">
        <f>N10*1000/I10</f>
        <v>142.9001758133515</v>
      </c>
      <c r="P10" s="71"/>
      <c r="Q10" s="72">
        <v>23901.5</v>
      </c>
      <c r="R10" s="47">
        <f>Q10*1000/I10</f>
        <v>136.87957071762773</v>
      </c>
      <c r="S10" s="71">
        <v>1</v>
      </c>
      <c r="T10" s="73">
        <v>3.8126382610368374E-2</v>
      </c>
      <c r="U10" s="73">
        <v>0</v>
      </c>
      <c r="V10" s="73">
        <v>0.12899955115257605</v>
      </c>
      <c r="W10" s="73">
        <v>0.51867004905261138</v>
      </c>
      <c r="X10" s="73">
        <v>0.30493331409701518</v>
      </c>
      <c r="Y10" s="73">
        <v>9.2707030874290674E-3</v>
      </c>
      <c r="Z10" s="74">
        <f>N10/K10</f>
        <v>0.51075954419570024</v>
      </c>
      <c r="AA10" s="73">
        <v>0</v>
      </c>
      <c r="AB10" s="73">
        <v>4.6595401962219946E-3</v>
      </c>
      <c r="AC10" s="73">
        <v>0.99534045980377805</v>
      </c>
      <c r="AD10" s="75">
        <f>Q10/K10</f>
        <v>0.4892404558042997</v>
      </c>
      <c r="AE10" s="48"/>
    </row>
    <row r="11" spans="1:31" s="29" customFormat="1" ht="20.100000000000001" customHeight="1" x14ac:dyDescent="0.25">
      <c r="A11" s="21"/>
      <c r="B11" s="78">
        <v>97</v>
      </c>
      <c r="C11" s="79">
        <v>1</v>
      </c>
      <c r="D11" s="81" t="s">
        <v>51</v>
      </c>
      <c r="E11" s="46">
        <v>338331</v>
      </c>
      <c r="F11" s="46">
        <v>70465</v>
      </c>
      <c r="G11" s="46">
        <v>1681</v>
      </c>
      <c r="H11" s="46">
        <v>1258161</v>
      </c>
      <c r="I11" s="46">
        <v>1258861</v>
      </c>
      <c r="J11" s="71"/>
      <c r="K11" s="72">
        <v>383076.52</v>
      </c>
      <c r="L11" s="47">
        <f>K11*1000/I11</f>
        <v>304.30406534160642</v>
      </c>
      <c r="M11" s="71"/>
      <c r="N11" s="72">
        <v>250409.65</v>
      </c>
      <c r="O11" s="47">
        <f>N11*1000/I11</f>
        <v>198.91763268541959</v>
      </c>
      <c r="P11" s="71"/>
      <c r="Q11" s="72">
        <v>132666.87</v>
      </c>
      <c r="R11" s="47">
        <f>Q11*1000/I11</f>
        <v>105.38643265618683</v>
      </c>
      <c r="S11" s="71">
        <v>4</v>
      </c>
      <c r="T11" s="73">
        <v>2.7684516151833607E-2</v>
      </c>
      <c r="U11" s="73">
        <v>0</v>
      </c>
      <c r="V11" s="73">
        <v>6.7911560117591321E-2</v>
      </c>
      <c r="W11" s="73">
        <v>0.3657580288938545</v>
      </c>
      <c r="X11" s="73">
        <v>0.53417198578409408</v>
      </c>
      <c r="Y11" s="73">
        <v>4.4739090526263667E-3</v>
      </c>
      <c r="Z11" s="74">
        <f>N11/K11</f>
        <v>0.65368049704534226</v>
      </c>
      <c r="AA11" s="73">
        <v>0.45218802554096593</v>
      </c>
      <c r="AB11" s="73">
        <v>7.3432048257413474E-4</v>
      </c>
      <c r="AC11" s="73">
        <v>0.54707765397646002</v>
      </c>
      <c r="AD11" s="75">
        <f>Q11/K11</f>
        <v>0.34631950295465769</v>
      </c>
      <c r="AE11" s="48"/>
    </row>
    <row r="12" spans="1:31" s="29" customFormat="1" ht="20.100000000000001" customHeight="1" x14ac:dyDescent="0.25">
      <c r="A12" s="21"/>
      <c r="B12" s="78">
        <v>172</v>
      </c>
      <c r="C12" s="79">
        <v>1</v>
      </c>
      <c r="D12" s="81" t="s">
        <v>37</v>
      </c>
      <c r="E12" s="46">
        <v>187868</v>
      </c>
      <c r="F12" s="46">
        <v>53442</v>
      </c>
      <c r="G12" s="46">
        <v>0</v>
      </c>
      <c r="H12" s="46">
        <v>608585</v>
      </c>
      <c r="I12" s="46">
        <v>608585</v>
      </c>
      <c r="J12" s="71"/>
      <c r="K12" s="72">
        <v>225651.12</v>
      </c>
      <c r="L12" s="47">
        <f>K12*1000/I12</f>
        <v>370.77995678500127</v>
      </c>
      <c r="M12" s="71"/>
      <c r="N12" s="72">
        <v>97680.89</v>
      </c>
      <c r="O12" s="47">
        <f>N12*1000/I12</f>
        <v>160.50492535964574</v>
      </c>
      <c r="P12" s="71"/>
      <c r="Q12" s="72">
        <v>127970.23000000001</v>
      </c>
      <c r="R12" s="47">
        <f>Q12*1000/I12</f>
        <v>210.27503142535556</v>
      </c>
      <c r="S12" s="71">
        <v>1</v>
      </c>
      <c r="T12" s="73">
        <v>3.4329130293550766E-2</v>
      </c>
      <c r="U12" s="73">
        <v>1.064793738058693E-3</v>
      </c>
      <c r="V12" s="73">
        <v>9.6253422752393028E-2</v>
      </c>
      <c r="W12" s="73">
        <v>0.37365671013030288</v>
      </c>
      <c r="X12" s="73">
        <v>0.48772620724483567</v>
      </c>
      <c r="Y12" s="73">
        <v>6.9697358408589436E-3</v>
      </c>
      <c r="Z12" s="74">
        <f>N12/K12</f>
        <v>0.4328845786362594</v>
      </c>
      <c r="AA12" s="73">
        <v>0</v>
      </c>
      <c r="AB12" s="73">
        <v>4.6989053625987858E-3</v>
      </c>
      <c r="AC12" s="73">
        <v>0.99530109463740113</v>
      </c>
      <c r="AD12" s="75">
        <f>Q12/K12</f>
        <v>0.56711542136374071</v>
      </c>
      <c r="AE12" s="48"/>
    </row>
    <row r="13" spans="1:31" s="29" customFormat="1" ht="20.100000000000001" customHeight="1" x14ac:dyDescent="0.25">
      <c r="A13" s="21"/>
      <c r="B13" s="78">
        <v>183</v>
      </c>
      <c r="C13" s="79">
        <v>4</v>
      </c>
      <c r="D13" s="81" t="s">
        <v>35</v>
      </c>
      <c r="E13" s="46">
        <v>61873</v>
      </c>
      <c r="F13" s="46">
        <v>15140</v>
      </c>
      <c r="G13" s="46">
        <v>1200</v>
      </c>
      <c r="H13" s="46">
        <v>166004</v>
      </c>
      <c r="I13" s="46">
        <v>166504</v>
      </c>
      <c r="J13" s="71"/>
      <c r="K13" s="72">
        <v>65352.12</v>
      </c>
      <c r="L13" s="47">
        <f>K13*1000/I13</f>
        <v>392.4957958967953</v>
      </c>
      <c r="M13" s="71"/>
      <c r="N13" s="72">
        <v>30692.5</v>
      </c>
      <c r="O13" s="47">
        <f>N13*1000/I13</f>
        <v>184.33491087301206</v>
      </c>
      <c r="P13" s="71"/>
      <c r="Q13" s="72">
        <v>34659.620000000003</v>
      </c>
      <c r="R13" s="47">
        <f>Q13*1000/I13</f>
        <v>208.16088502378321</v>
      </c>
      <c r="S13" s="71">
        <v>1</v>
      </c>
      <c r="T13" s="73">
        <v>2.9801417284352854E-2</v>
      </c>
      <c r="U13" s="73">
        <v>2.4129673372973856E-3</v>
      </c>
      <c r="V13" s="73">
        <v>8.3810702940457768E-2</v>
      </c>
      <c r="W13" s="73">
        <v>0.51896065814123971</v>
      </c>
      <c r="X13" s="73">
        <v>0.35626977274578481</v>
      </c>
      <c r="Y13" s="73">
        <v>8.744481550867475E-3</v>
      </c>
      <c r="Z13" s="74">
        <f>N13/K13</f>
        <v>0.46964811547046981</v>
      </c>
      <c r="AA13" s="73">
        <v>0</v>
      </c>
      <c r="AB13" s="73">
        <v>1.761127213743255E-3</v>
      </c>
      <c r="AC13" s="73">
        <v>0.99823887278625667</v>
      </c>
      <c r="AD13" s="75">
        <f>Q13/K13</f>
        <v>0.53035188452953019</v>
      </c>
      <c r="AE13" s="48"/>
    </row>
    <row r="14" spans="1:31" s="29" customFormat="1" ht="20.100000000000001" customHeight="1" x14ac:dyDescent="0.25">
      <c r="A14" s="21"/>
      <c r="B14" s="78">
        <v>190</v>
      </c>
      <c r="C14" s="79">
        <v>4</v>
      </c>
      <c r="D14" s="81" t="s">
        <v>31</v>
      </c>
      <c r="E14" s="46">
        <v>32751</v>
      </c>
      <c r="F14" s="46">
        <v>3346</v>
      </c>
      <c r="G14" s="46">
        <v>5920</v>
      </c>
      <c r="H14" s="46">
        <v>62492</v>
      </c>
      <c r="I14" s="46">
        <v>64959</v>
      </c>
      <c r="J14" s="71"/>
      <c r="K14" s="72">
        <v>37594.627564068338</v>
      </c>
      <c r="L14" s="47">
        <f>K14*1000/I14</f>
        <v>578.74393947056353</v>
      </c>
      <c r="M14" s="71"/>
      <c r="N14" s="72">
        <v>9310.0880512546701</v>
      </c>
      <c r="O14" s="47">
        <f>N14*1000/I14</f>
        <v>143.32252730575701</v>
      </c>
      <c r="P14" s="71">
        <v>6</v>
      </c>
      <c r="Q14" s="72">
        <v>28284.539512813666</v>
      </c>
      <c r="R14" s="47">
        <f>Q14*1000/I14</f>
        <v>435.4214121648065</v>
      </c>
      <c r="S14" s="71"/>
      <c r="T14" s="73">
        <v>3.6984612616375472E-2</v>
      </c>
      <c r="U14" s="73">
        <v>0</v>
      </c>
      <c r="V14" s="73">
        <v>2.1462740083652735E-2</v>
      </c>
      <c r="W14" s="73">
        <v>0.76178313375874929</v>
      </c>
      <c r="X14" s="73">
        <v>0.17976951354122248</v>
      </c>
      <c r="Y14" s="73">
        <v>0</v>
      </c>
      <c r="Z14" s="74">
        <f>N14/K14</f>
        <v>0.24764410913204349</v>
      </c>
      <c r="AA14" s="73">
        <v>0</v>
      </c>
      <c r="AB14" s="73">
        <v>3.9915799212093669E-3</v>
      </c>
      <c r="AC14" s="73">
        <v>0.99600842007879054</v>
      </c>
      <c r="AD14" s="75">
        <f>Q14/K14</f>
        <v>0.7523558908679564</v>
      </c>
      <c r="AE14" s="48"/>
    </row>
    <row r="15" spans="1:31" s="29" customFormat="1" ht="20.100000000000001" customHeight="1" x14ac:dyDescent="0.25">
      <c r="A15" s="21"/>
      <c r="B15" s="78">
        <v>204</v>
      </c>
      <c r="C15" s="79">
        <v>9</v>
      </c>
      <c r="D15" s="81" t="s">
        <v>41</v>
      </c>
      <c r="E15" s="46">
        <v>6048</v>
      </c>
      <c r="F15" s="46">
        <v>26</v>
      </c>
      <c r="G15" s="46">
        <v>1042</v>
      </c>
      <c r="H15" s="46">
        <v>9804</v>
      </c>
      <c r="I15" s="46">
        <v>10238</v>
      </c>
      <c r="J15" s="71"/>
      <c r="K15" s="72">
        <v>3020.42</v>
      </c>
      <c r="L15" s="47">
        <f>K15*1000/I15</f>
        <v>295.02051181871457</v>
      </c>
      <c r="M15" s="71"/>
      <c r="N15" s="72">
        <v>1143.58</v>
      </c>
      <c r="O15" s="47">
        <f>N15*1000/I15</f>
        <v>111.69955069349483</v>
      </c>
      <c r="P15" s="71"/>
      <c r="Q15" s="72">
        <v>1876.84</v>
      </c>
      <c r="R15" s="47">
        <f>Q15*1000/I15</f>
        <v>183.32096112521978</v>
      </c>
      <c r="S15" s="71" t="s">
        <v>75</v>
      </c>
      <c r="T15" s="73">
        <v>4.7237622203956005E-2</v>
      </c>
      <c r="U15" s="73">
        <v>0</v>
      </c>
      <c r="V15" s="73">
        <v>0.3529267738155617</v>
      </c>
      <c r="W15" s="73">
        <v>0.59983560398048241</v>
      </c>
      <c r="X15" s="73">
        <v>0</v>
      </c>
      <c r="Y15" s="73">
        <v>0</v>
      </c>
      <c r="Z15" s="74">
        <f>N15/K15</f>
        <v>0.37861621893643926</v>
      </c>
      <c r="AA15" s="73">
        <v>0</v>
      </c>
      <c r="AB15" s="73">
        <v>0</v>
      </c>
      <c r="AC15" s="73">
        <v>1</v>
      </c>
      <c r="AD15" s="75">
        <f>Q15/K15</f>
        <v>0.62138378106356063</v>
      </c>
      <c r="AE15" s="48"/>
    </row>
    <row r="16" spans="1:31" s="29" customFormat="1" ht="20.100000000000001" customHeight="1" x14ac:dyDescent="0.25">
      <c r="A16" s="21"/>
      <c r="B16" s="80">
        <v>239</v>
      </c>
      <c r="C16" s="79">
        <v>7</v>
      </c>
      <c r="D16" s="82" t="s">
        <v>44</v>
      </c>
      <c r="E16" s="46">
        <v>19036</v>
      </c>
      <c r="F16" s="46">
        <v>1719</v>
      </c>
      <c r="G16" s="46">
        <v>786</v>
      </c>
      <c r="H16" s="46">
        <v>43139</v>
      </c>
      <c r="I16" s="46">
        <v>43467</v>
      </c>
      <c r="J16" s="76"/>
      <c r="K16" s="72">
        <v>18559.817862388303</v>
      </c>
      <c r="L16" s="49">
        <f>K16*1000/I16</f>
        <v>426.98640031261192</v>
      </c>
      <c r="M16" s="76"/>
      <c r="N16" s="72">
        <v>9214.5931830300578</v>
      </c>
      <c r="O16" s="49">
        <f>N16*1000/I16</f>
        <v>211.99054876182063</v>
      </c>
      <c r="P16" s="76">
        <v>5</v>
      </c>
      <c r="Q16" s="72">
        <v>9345.2246793582453</v>
      </c>
      <c r="R16" s="49">
        <f>Q16*1000/I16</f>
        <v>214.99585155079131</v>
      </c>
      <c r="S16" s="76"/>
      <c r="T16" s="73">
        <v>2.5796038444513999E-2</v>
      </c>
      <c r="U16" s="73">
        <v>0</v>
      </c>
      <c r="V16" s="73">
        <v>9.4513125289555078E-3</v>
      </c>
      <c r="W16" s="73">
        <v>0.51930453194749482</v>
      </c>
      <c r="X16" s="73">
        <v>0.44544811707903564</v>
      </c>
      <c r="Y16" s="73">
        <v>0</v>
      </c>
      <c r="Z16" s="77">
        <f>N16/K16</f>
        <v>0.49648079799875316</v>
      </c>
      <c r="AA16" s="73">
        <v>0</v>
      </c>
      <c r="AB16" s="73">
        <v>0</v>
      </c>
      <c r="AC16" s="73">
        <v>1</v>
      </c>
      <c r="AD16" s="75">
        <f>Q16/K16</f>
        <v>0.50351920200124689</v>
      </c>
      <c r="AE16" s="48"/>
    </row>
    <row r="17" spans="1:31" s="29" customFormat="1" ht="20.100000000000001" customHeight="1" x14ac:dyDescent="0.25">
      <c r="A17" s="21"/>
      <c r="B17" s="80">
        <v>279</v>
      </c>
      <c r="C17" s="79">
        <v>9</v>
      </c>
      <c r="D17" s="82" t="s">
        <v>29</v>
      </c>
      <c r="E17" s="46">
        <v>3183</v>
      </c>
      <c r="F17" s="46">
        <v>25</v>
      </c>
      <c r="G17" s="46">
        <v>0</v>
      </c>
      <c r="H17" s="46">
        <v>6058</v>
      </c>
      <c r="I17" s="46">
        <v>6058</v>
      </c>
      <c r="J17" s="76"/>
      <c r="K17" s="72">
        <v>1973.88</v>
      </c>
      <c r="L17" s="49">
        <f>K17*1000/I17</f>
        <v>325.83030703202377</v>
      </c>
      <c r="M17" s="76"/>
      <c r="N17" s="72">
        <v>294.77</v>
      </c>
      <c r="O17" s="49">
        <f>N17*1000/I17</f>
        <v>48.657972928359193</v>
      </c>
      <c r="P17" s="76"/>
      <c r="Q17" s="72">
        <v>1679.11</v>
      </c>
      <c r="R17" s="49">
        <f>Q17*1000/I17</f>
        <v>277.17233410366458</v>
      </c>
      <c r="S17" s="76"/>
      <c r="T17" s="73">
        <v>0.11324083183499001</v>
      </c>
      <c r="U17" s="73">
        <v>0</v>
      </c>
      <c r="V17" s="73">
        <v>2.1711843131933375E-2</v>
      </c>
      <c r="W17" s="73">
        <v>0.86504732503307669</v>
      </c>
      <c r="X17" s="73">
        <v>0</v>
      </c>
      <c r="Y17" s="73">
        <v>0</v>
      </c>
      <c r="Z17" s="77">
        <f>N17/K17</f>
        <v>0.14933531926966176</v>
      </c>
      <c r="AA17" s="73">
        <v>0</v>
      </c>
      <c r="AB17" s="73">
        <v>0</v>
      </c>
      <c r="AC17" s="73">
        <v>1</v>
      </c>
      <c r="AD17" s="75">
        <f>Q17/K17</f>
        <v>0.85066468073033807</v>
      </c>
      <c r="AE17" s="48"/>
    </row>
    <row r="18" spans="1:31" s="29" customFormat="1" ht="20.100000000000001" customHeight="1" x14ac:dyDescent="0.25">
      <c r="A18" s="21"/>
      <c r="B18" s="80">
        <v>296</v>
      </c>
      <c r="C18" s="79">
        <v>7</v>
      </c>
      <c r="D18" s="82" t="s">
        <v>48</v>
      </c>
      <c r="E18" s="46">
        <v>10551</v>
      </c>
      <c r="F18" s="46">
        <v>241</v>
      </c>
      <c r="G18" s="46">
        <v>3106</v>
      </c>
      <c r="H18" s="46">
        <v>20188</v>
      </c>
      <c r="I18" s="46">
        <v>21482</v>
      </c>
      <c r="J18" s="76"/>
      <c r="K18" s="72">
        <v>6883.4048093587517</v>
      </c>
      <c r="L18" s="49">
        <f>K18*1000/I18</f>
        <v>320.42662737914304</v>
      </c>
      <c r="M18" s="76"/>
      <c r="N18" s="72">
        <v>2440.8938474870019</v>
      </c>
      <c r="O18" s="49">
        <f>N18*1000/I18</f>
        <v>113.62507436397925</v>
      </c>
      <c r="P18" s="76">
        <v>6</v>
      </c>
      <c r="Q18" s="72">
        <v>4442.5109618717506</v>
      </c>
      <c r="R18" s="49">
        <f>Q18*1000/I18</f>
        <v>206.80155301516388</v>
      </c>
      <c r="S18" s="76"/>
      <c r="T18" s="73">
        <v>4.5573468962825249E-2</v>
      </c>
      <c r="U18" s="73">
        <v>0</v>
      </c>
      <c r="V18" s="73">
        <v>2.5425112224316211E-2</v>
      </c>
      <c r="W18" s="73">
        <v>0.77667197589881964</v>
      </c>
      <c r="X18" s="73">
        <v>0.11497427480876733</v>
      </c>
      <c r="Y18" s="73">
        <v>3.735516810527155E-2</v>
      </c>
      <c r="Z18" s="77">
        <f>N18/K18</f>
        <v>0.35460559346565473</v>
      </c>
      <c r="AA18" s="73">
        <v>0.18525559240336634</v>
      </c>
      <c r="AB18" s="73">
        <v>6.3477614893984579E-4</v>
      </c>
      <c r="AC18" s="73">
        <v>0.81410963144769377</v>
      </c>
      <c r="AD18" s="75">
        <f>Q18/K18</f>
        <v>0.64539440653434543</v>
      </c>
      <c r="AE18" s="48"/>
    </row>
    <row r="19" spans="1:31" s="29" customFormat="1" ht="20.100000000000001" customHeight="1" x14ac:dyDescent="0.25">
      <c r="A19" s="21"/>
      <c r="B19" s="80">
        <v>324</v>
      </c>
      <c r="C19" s="79">
        <v>4</v>
      </c>
      <c r="D19" s="82" t="s">
        <v>38</v>
      </c>
      <c r="E19" s="46">
        <v>50282</v>
      </c>
      <c r="F19" s="46">
        <v>9435</v>
      </c>
      <c r="G19" s="46">
        <v>0</v>
      </c>
      <c r="H19" s="46">
        <v>136229</v>
      </c>
      <c r="I19" s="46">
        <v>136229</v>
      </c>
      <c r="J19" s="76"/>
      <c r="K19" s="72">
        <v>43119.65</v>
      </c>
      <c r="L19" s="49">
        <f>K19*1000/I19</f>
        <v>316.52328065243086</v>
      </c>
      <c r="M19" s="76"/>
      <c r="N19" s="72">
        <v>24424.49</v>
      </c>
      <c r="O19" s="49">
        <f>N19*1000/I19</f>
        <v>179.28994560629528</v>
      </c>
      <c r="P19" s="76"/>
      <c r="Q19" s="72">
        <v>18695.16</v>
      </c>
      <c r="R19" s="49">
        <f>Q19*1000/I19</f>
        <v>137.23333504613555</v>
      </c>
      <c r="S19" s="76"/>
      <c r="T19" s="73">
        <v>3.0732269128239727E-2</v>
      </c>
      <c r="U19" s="73">
        <v>0</v>
      </c>
      <c r="V19" s="73">
        <v>0.13164983178768522</v>
      </c>
      <c r="W19" s="73">
        <v>0.31141448603430411</v>
      </c>
      <c r="X19" s="73">
        <v>0.51662368385174062</v>
      </c>
      <c r="Y19" s="73">
        <v>9.5797291980303373E-3</v>
      </c>
      <c r="Z19" s="77">
        <f>N19/K19</f>
        <v>0.56643525631585601</v>
      </c>
      <c r="AA19" s="73">
        <v>0</v>
      </c>
      <c r="AB19" s="73">
        <v>6.3117940686252484E-4</v>
      </c>
      <c r="AC19" s="73">
        <v>0.99936882059313747</v>
      </c>
      <c r="AD19" s="75">
        <f>Q19/K19</f>
        <v>0.43356474368414399</v>
      </c>
      <c r="AE19" s="48"/>
    </row>
    <row r="20" spans="1:31" s="29" customFormat="1" ht="20.100000000000001" customHeight="1" x14ac:dyDescent="0.25">
      <c r="A20" s="21"/>
      <c r="B20" s="80">
        <v>414</v>
      </c>
      <c r="C20" s="79">
        <v>6</v>
      </c>
      <c r="D20" s="82" t="s">
        <v>39</v>
      </c>
      <c r="E20" s="46">
        <v>2800</v>
      </c>
      <c r="F20" s="46">
        <v>975</v>
      </c>
      <c r="G20" s="46">
        <v>0</v>
      </c>
      <c r="H20" s="46">
        <v>8000</v>
      </c>
      <c r="I20" s="46">
        <v>8000</v>
      </c>
      <c r="J20" s="76"/>
      <c r="K20" s="72">
        <v>2843.5713891973746</v>
      </c>
      <c r="L20" s="49">
        <f>K20*1000/I20</f>
        <v>355.44642364967183</v>
      </c>
      <c r="M20" s="76"/>
      <c r="N20" s="72">
        <v>380.25311135789997</v>
      </c>
      <c r="O20" s="49">
        <f>N20*1000/I20</f>
        <v>47.531638919737496</v>
      </c>
      <c r="P20" s="76">
        <v>6</v>
      </c>
      <c r="Q20" s="72">
        <v>2463.3182778394753</v>
      </c>
      <c r="R20" s="49">
        <f>Q20*1000/I20</f>
        <v>307.91478472993441</v>
      </c>
      <c r="S20" s="76">
        <v>1</v>
      </c>
      <c r="T20" s="73">
        <v>0.11592278585857839</v>
      </c>
      <c r="U20" s="73">
        <v>0</v>
      </c>
      <c r="V20" s="73">
        <v>6.8638491626789838E-2</v>
      </c>
      <c r="W20" s="73">
        <v>0.8154387225146319</v>
      </c>
      <c r="X20" s="73">
        <v>0</v>
      </c>
      <c r="Y20" s="73">
        <v>0</v>
      </c>
      <c r="Z20" s="77">
        <f>N20/K20</f>
        <v>0.13372377876724595</v>
      </c>
      <c r="AA20" s="73">
        <v>0</v>
      </c>
      <c r="AB20" s="73">
        <v>0</v>
      </c>
      <c r="AC20" s="73">
        <v>1</v>
      </c>
      <c r="AD20" s="75">
        <f>Q20/K20</f>
        <v>0.86627622123275427</v>
      </c>
      <c r="AE20" s="48"/>
    </row>
    <row r="21" spans="1:31" s="29" customFormat="1" ht="20.100000000000001" customHeight="1" x14ac:dyDescent="0.25">
      <c r="A21" s="21"/>
      <c r="B21" s="80">
        <v>426</v>
      </c>
      <c r="C21" s="79">
        <v>6</v>
      </c>
      <c r="D21" s="82" t="s">
        <v>32</v>
      </c>
      <c r="E21" s="46">
        <v>4577</v>
      </c>
      <c r="F21" s="46">
        <v>1510</v>
      </c>
      <c r="G21" s="46">
        <v>284</v>
      </c>
      <c r="H21" s="46">
        <v>11372</v>
      </c>
      <c r="I21" s="46">
        <v>11490</v>
      </c>
      <c r="J21" s="76"/>
      <c r="K21" s="72">
        <v>2877.26</v>
      </c>
      <c r="L21" s="49">
        <f>K21*1000/I21</f>
        <v>250.41427328111402</v>
      </c>
      <c r="M21" s="76"/>
      <c r="N21" s="72">
        <v>587.79999999999995</v>
      </c>
      <c r="O21" s="49">
        <f>N21*1000/I21</f>
        <v>51.157528285465624</v>
      </c>
      <c r="P21" s="76"/>
      <c r="Q21" s="72">
        <v>2289.46</v>
      </c>
      <c r="R21" s="49">
        <f>Q21*1000/I21</f>
        <v>199.2567449956484</v>
      </c>
      <c r="S21" s="76"/>
      <c r="T21" s="73">
        <v>0.10660088465464444</v>
      </c>
      <c r="U21" s="73">
        <v>0</v>
      </c>
      <c r="V21" s="73">
        <v>0.13610071452875128</v>
      </c>
      <c r="W21" s="73">
        <v>0.75729840081660438</v>
      </c>
      <c r="X21" s="73">
        <v>0</v>
      </c>
      <c r="Y21" s="73">
        <v>0</v>
      </c>
      <c r="Z21" s="77">
        <f>N21/K21</f>
        <v>0.20429158296434799</v>
      </c>
      <c r="AA21" s="73">
        <v>0</v>
      </c>
      <c r="AB21" s="73">
        <v>0</v>
      </c>
      <c r="AC21" s="73">
        <v>1</v>
      </c>
      <c r="AD21" s="75">
        <f>Q21/K21</f>
        <v>0.79570841703565187</v>
      </c>
      <c r="AE21" s="48"/>
    </row>
    <row r="22" spans="1:31" s="29" customFormat="1" ht="20.100000000000001" customHeight="1" x14ac:dyDescent="0.25">
      <c r="A22" s="21"/>
      <c r="B22" s="80">
        <v>522</v>
      </c>
      <c r="C22" s="79">
        <v>9</v>
      </c>
      <c r="D22" s="82" t="s">
        <v>28</v>
      </c>
      <c r="E22" s="46">
        <v>1423</v>
      </c>
      <c r="F22" s="46">
        <v>0</v>
      </c>
      <c r="G22" s="46">
        <v>185</v>
      </c>
      <c r="H22" s="46">
        <v>2620</v>
      </c>
      <c r="I22" s="46">
        <v>2697</v>
      </c>
      <c r="J22" s="76"/>
      <c r="K22" s="72">
        <v>881.79</v>
      </c>
      <c r="L22" s="49">
        <f>K22*1000/I22</f>
        <v>326.95216907675194</v>
      </c>
      <c r="M22" s="76"/>
      <c r="N22" s="72">
        <v>160.08000000000001</v>
      </c>
      <c r="O22" s="49">
        <f>N22*1000/I22</f>
        <v>59.354838709677416</v>
      </c>
      <c r="P22" s="76"/>
      <c r="Q22" s="72">
        <v>721.71</v>
      </c>
      <c r="R22" s="49">
        <f>Q22*1000/I22</f>
        <v>267.59733036707451</v>
      </c>
      <c r="S22" s="76" t="s">
        <v>74</v>
      </c>
      <c r="T22" s="73">
        <v>9.0204897551224378E-2</v>
      </c>
      <c r="U22" s="73">
        <v>0</v>
      </c>
      <c r="V22" s="73">
        <v>1.2493753123438282E-3</v>
      </c>
      <c r="W22" s="73">
        <v>0.90011244377811095</v>
      </c>
      <c r="X22" s="73">
        <v>0</v>
      </c>
      <c r="Y22" s="73">
        <v>8.4332833583208398E-3</v>
      </c>
      <c r="Z22" s="77">
        <f>N22/K22</f>
        <v>0.1815398224066955</v>
      </c>
      <c r="AA22" s="73">
        <v>0</v>
      </c>
      <c r="AB22" s="73">
        <v>0</v>
      </c>
      <c r="AC22" s="73">
        <v>1</v>
      </c>
      <c r="AD22" s="75">
        <f>Q22/K22</f>
        <v>0.81846017759330458</v>
      </c>
      <c r="AE22" s="48"/>
    </row>
    <row r="23" spans="1:31" s="29" customFormat="1" ht="20.100000000000001" customHeight="1" x14ac:dyDescent="0.25">
      <c r="A23" s="21"/>
      <c r="B23" s="80">
        <v>527</v>
      </c>
      <c r="C23" s="79">
        <v>9</v>
      </c>
      <c r="D23" s="82" t="s">
        <v>70</v>
      </c>
      <c r="E23" s="46">
        <v>2251</v>
      </c>
      <c r="F23" s="46">
        <v>0</v>
      </c>
      <c r="G23" s="46">
        <v>908</v>
      </c>
      <c r="H23" s="46">
        <v>2864</v>
      </c>
      <c r="I23" s="46">
        <v>3242</v>
      </c>
      <c r="J23" s="76"/>
      <c r="K23" s="72">
        <v>816.79</v>
      </c>
      <c r="L23" s="49">
        <f>K23*1000/I23</f>
        <v>251.94016039481801</v>
      </c>
      <c r="M23" s="76"/>
      <c r="N23" s="72">
        <v>228.14</v>
      </c>
      <c r="O23" s="49">
        <f>N23*1000/I23</f>
        <v>70.370141887723634</v>
      </c>
      <c r="P23" s="76"/>
      <c r="Q23" s="72">
        <v>588.65</v>
      </c>
      <c r="R23" s="49">
        <f>Q23*1000/I23</f>
        <v>181.57001850709437</v>
      </c>
      <c r="S23" s="76">
        <v>3</v>
      </c>
      <c r="T23" s="73">
        <v>6.9168054703252393E-2</v>
      </c>
      <c r="U23" s="73">
        <v>0</v>
      </c>
      <c r="V23" s="73">
        <v>3.6381169457350752E-2</v>
      </c>
      <c r="W23" s="73">
        <v>0.89445077583939692</v>
      </c>
      <c r="X23" s="73">
        <v>0</v>
      </c>
      <c r="Y23" s="73">
        <v>0</v>
      </c>
      <c r="Z23" s="77">
        <f>N23/K23</f>
        <v>0.27931292008961911</v>
      </c>
      <c r="AA23" s="73">
        <v>0</v>
      </c>
      <c r="AB23" s="73">
        <v>0</v>
      </c>
      <c r="AC23" s="73">
        <v>1</v>
      </c>
      <c r="AD23" s="75">
        <f>Q23/K23</f>
        <v>0.72068707991038083</v>
      </c>
      <c r="AE23" s="48"/>
    </row>
    <row r="24" spans="1:31" s="29" customFormat="1" ht="20.100000000000001" customHeight="1" x14ac:dyDescent="0.25">
      <c r="A24" s="21"/>
      <c r="B24" s="80">
        <v>552</v>
      </c>
      <c r="C24" s="79">
        <v>9</v>
      </c>
      <c r="D24" s="82" t="s">
        <v>71</v>
      </c>
      <c r="E24" s="46">
        <v>1661</v>
      </c>
      <c r="F24" s="46">
        <v>28</v>
      </c>
      <c r="G24" s="46">
        <v>626</v>
      </c>
      <c r="H24" s="46">
        <v>2420</v>
      </c>
      <c r="I24" s="46">
        <v>2681</v>
      </c>
      <c r="J24" s="76"/>
      <c r="K24" s="72">
        <v>638.29999999999995</v>
      </c>
      <c r="L24" s="49">
        <f>K24*1000/I24</f>
        <v>238.082804923536</v>
      </c>
      <c r="M24" s="76"/>
      <c r="N24" s="72">
        <v>244.33</v>
      </c>
      <c r="O24" s="49">
        <f>N24*1000/I24</f>
        <v>91.133905259231625</v>
      </c>
      <c r="P24" s="76"/>
      <c r="Q24" s="72">
        <v>393.96999999999997</v>
      </c>
      <c r="R24" s="49">
        <f>Q24*1000/I24</f>
        <v>146.94889966430435</v>
      </c>
      <c r="S24" s="76"/>
      <c r="T24" s="73">
        <v>5.4557360946261201E-2</v>
      </c>
      <c r="U24" s="73">
        <v>0</v>
      </c>
      <c r="V24" s="73">
        <v>5.4025293660213643E-2</v>
      </c>
      <c r="W24" s="73">
        <v>0.79793721606024637</v>
      </c>
      <c r="X24" s="73">
        <v>7.2483935660786647E-2</v>
      </c>
      <c r="Y24" s="73">
        <v>2.0996193672492121E-2</v>
      </c>
      <c r="Z24" s="77">
        <f>N24/K24</f>
        <v>0.3827823907253643</v>
      </c>
      <c r="AA24" s="73">
        <v>0</v>
      </c>
      <c r="AB24" s="73">
        <v>5.0765286696956627E-4</v>
      </c>
      <c r="AC24" s="73">
        <v>0.99949234713303048</v>
      </c>
      <c r="AD24" s="75">
        <f>Q24/K24</f>
        <v>0.61721760927463576</v>
      </c>
      <c r="AE24" s="48"/>
    </row>
    <row r="25" spans="1:31" s="29" customFormat="1" ht="20.100000000000001" customHeight="1" x14ac:dyDescent="0.25">
      <c r="A25" s="21"/>
      <c r="B25" s="80">
        <v>623</v>
      </c>
      <c r="C25" s="79">
        <v>6</v>
      </c>
      <c r="D25" s="82" t="s">
        <v>33</v>
      </c>
      <c r="E25" s="46">
        <v>2450</v>
      </c>
      <c r="F25" s="46">
        <v>215</v>
      </c>
      <c r="G25" s="46">
        <v>0</v>
      </c>
      <c r="H25" s="46">
        <v>5185</v>
      </c>
      <c r="I25" s="46">
        <v>5185</v>
      </c>
      <c r="J25" s="76"/>
      <c r="K25" s="72">
        <v>2358.9499999999998</v>
      </c>
      <c r="L25" s="49">
        <f>K25*1000/I25</f>
        <v>454.95660559305691</v>
      </c>
      <c r="M25" s="76"/>
      <c r="N25" s="72">
        <v>861.77</v>
      </c>
      <c r="O25" s="49">
        <f>N25*1000/I25</f>
        <v>166.20443587270975</v>
      </c>
      <c r="P25" s="76"/>
      <c r="Q25" s="72">
        <v>1497.18</v>
      </c>
      <c r="R25" s="49">
        <f>Q25*1000/I25</f>
        <v>288.75216972034718</v>
      </c>
      <c r="S25" s="76"/>
      <c r="T25" s="73">
        <v>3.3152697355442871E-2</v>
      </c>
      <c r="U25" s="73">
        <v>0</v>
      </c>
      <c r="V25" s="73">
        <v>0.43761096348213563</v>
      </c>
      <c r="W25" s="73">
        <v>0.39360850342898918</v>
      </c>
      <c r="X25" s="73">
        <v>0.12132007380159439</v>
      </c>
      <c r="Y25" s="73">
        <v>1.4307761931837961E-2</v>
      </c>
      <c r="Z25" s="77">
        <f>N25/K25</f>
        <v>0.36531931579728272</v>
      </c>
      <c r="AA25" s="73">
        <v>0</v>
      </c>
      <c r="AB25" s="73">
        <v>4.3414953445811459E-4</v>
      </c>
      <c r="AC25" s="73">
        <v>0.99956585046554181</v>
      </c>
      <c r="AD25" s="75">
        <f>Q25/K25</f>
        <v>0.63468068420271739</v>
      </c>
      <c r="AE25" s="48"/>
    </row>
    <row r="26" spans="1:31" s="29" customFormat="1" ht="20.100000000000001" customHeight="1" x14ac:dyDescent="0.25">
      <c r="A26" s="21"/>
      <c r="B26" s="80">
        <v>630</v>
      </c>
      <c r="C26" s="79">
        <v>9</v>
      </c>
      <c r="D26" s="82" t="s">
        <v>43</v>
      </c>
      <c r="E26" s="46">
        <v>3653</v>
      </c>
      <c r="F26" s="46">
        <v>0</v>
      </c>
      <c r="G26" s="46">
        <v>2658</v>
      </c>
      <c r="H26" s="46">
        <v>2285</v>
      </c>
      <c r="I26" s="46">
        <v>3393</v>
      </c>
      <c r="J26" s="76"/>
      <c r="K26" s="72">
        <v>1656.401441185978</v>
      </c>
      <c r="L26" s="49">
        <f>K26*1000/I26</f>
        <v>488.18197500323549</v>
      </c>
      <c r="M26" s="76"/>
      <c r="N26" s="72">
        <v>1032.0571529487825</v>
      </c>
      <c r="O26" s="49">
        <f>N26*1000/I26</f>
        <v>304.17245887084658</v>
      </c>
      <c r="P26" s="76">
        <v>6</v>
      </c>
      <c r="Q26" s="72">
        <v>624.34428823719554</v>
      </c>
      <c r="R26" s="49">
        <f>Q26*1000/I26</f>
        <v>184.00951613238891</v>
      </c>
      <c r="S26" s="76"/>
      <c r="T26" s="73">
        <v>1.2198936816655927E-2</v>
      </c>
      <c r="U26" s="73">
        <v>0</v>
      </c>
      <c r="V26" s="73">
        <v>1.5599911258789552E-2</v>
      </c>
      <c r="W26" s="73">
        <v>0.95646558926351455</v>
      </c>
      <c r="X26" s="73">
        <v>0</v>
      </c>
      <c r="Y26" s="73">
        <v>1.5735562661039891E-2</v>
      </c>
      <c r="Z26" s="77">
        <f>N26/K26</f>
        <v>0.62307187574639689</v>
      </c>
      <c r="AA26" s="73">
        <v>0</v>
      </c>
      <c r="AB26" s="73">
        <v>1.089142661847593E-3</v>
      </c>
      <c r="AC26" s="73">
        <v>0.99891085733815244</v>
      </c>
      <c r="AD26" s="75">
        <f>Q26/K26</f>
        <v>0.37692812425360311</v>
      </c>
      <c r="AE26" s="48"/>
    </row>
    <row r="27" spans="1:31" s="29" customFormat="1" ht="20.100000000000001" customHeight="1" x14ac:dyDescent="0.25">
      <c r="A27" s="21"/>
      <c r="B27" s="80">
        <v>638</v>
      </c>
      <c r="C27" s="79">
        <v>8</v>
      </c>
      <c r="D27" s="82" t="s">
        <v>67</v>
      </c>
      <c r="E27" s="46">
        <v>135</v>
      </c>
      <c r="F27" s="46">
        <v>10</v>
      </c>
      <c r="G27" s="46">
        <v>10</v>
      </c>
      <c r="H27" s="46">
        <v>287</v>
      </c>
      <c r="I27" s="46">
        <v>291</v>
      </c>
      <c r="J27" s="76"/>
      <c r="K27" s="72">
        <v>109.91</v>
      </c>
      <c r="L27" s="49">
        <f>K27*1000/I27</f>
        <v>377.69759450171819</v>
      </c>
      <c r="M27" s="76"/>
      <c r="N27" s="72">
        <v>12.1</v>
      </c>
      <c r="O27" s="49">
        <f>N27*1000/I27</f>
        <v>41.580756013745706</v>
      </c>
      <c r="P27" s="76"/>
      <c r="Q27" s="72">
        <v>97.81</v>
      </c>
      <c r="R27" s="49">
        <f>Q27*1000/I27</f>
        <v>336.11683848797253</v>
      </c>
      <c r="S27" s="76">
        <v>3</v>
      </c>
      <c r="T27" s="73">
        <v>0.13057851239669421</v>
      </c>
      <c r="U27" s="73">
        <v>0</v>
      </c>
      <c r="V27" s="73">
        <v>0</v>
      </c>
      <c r="W27" s="73">
        <v>0.86942148760330573</v>
      </c>
      <c r="X27" s="73">
        <v>0</v>
      </c>
      <c r="Y27" s="73">
        <v>0</v>
      </c>
      <c r="Z27" s="77">
        <f>N27/K27</f>
        <v>0.11009007369666091</v>
      </c>
      <c r="AA27" s="73">
        <v>0</v>
      </c>
      <c r="AB27" s="73">
        <v>0</v>
      </c>
      <c r="AC27" s="73">
        <v>1</v>
      </c>
      <c r="AD27" s="75">
        <f>Q27/K27</f>
        <v>0.88990992630333909</v>
      </c>
      <c r="AE27" s="48"/>
    </row>
    <row r="28" spans="1:31" s="29" customFormat="1" ht="20.100000000000001" customHeight="1" x14ac:dyDescent="0.25">
      <c r="A28" s="21"/>
      <c r="B28" s="80">
        <v>694</v>
      </c>
      <c r="C28" s="79">
        <v>6</v>
      </c>
      <c r="D28" s="82" t="s">
        <v>64</v>
      </c>
      <c r="E28" s="46">
        <v>517</v>
      </c>
      <c r="F28" s="46">
        <v>6</v>
      </c>
      <c r="G28" s="46">
        <v>464</v>
      </c>
      <c r="H28" s="46">
        <v>525</v>
      </c>
      <c r="I28" s="46">
        <v>718</v>
      </c>
      <c r="J28" s="76"/>
      <c r="K28" s="72">
        <v>215.61</v>
      </c>
      <c r="L28" s="49">
        <f>K28*1000/I28</f>
        <v>300.29247910863512</v>
      </c>
      <c r="M28" s="76"/>
      <c r="N28" s="72">
        <v>34.6</v>
      </c>
      <c r="O28" s="49">
        <f>N28*1000/I28</f>
        <v>48.18941504178273</v>
      </c>
      <c r="P28" s="76"/>
      <c r="Q28" s="72">
        <v>181.01</v>
      </c>
      <c r="R28" s="49">
        <f>Q28*1000/I28</f>
        <v>252.10306406685237</v>
      </c>
      <c r="S28" s="76">
        <v>3</v>
      </c>
      <c r="T28" s="73">
        <v>8.3526011560693642E-2</v>
      </c>
      <c r="U28" s="73">
        <v>0</v>
      </c>
      <c r="V28" s="73">
        <v>0</v>
      </c>
      <c r="W28" s="73">
        <v>0.91647398843930639</v>
      </c>
      <c r="X28" s="73">
        <v>0</v>
      </c>
      <c r="Y28" s="73">
        <v>0</v>
      </c>
      <c r="Z28" s="77">
        <f>N28/K28</f>
        <v>0.1604749315894439</v>
      </c>
      <c r="AA28" s="73">
        <v>0</v>
      </c>
      <c r="AB28" s="73">
        <v>0</v>
      </c>
      <c r="AC28" s="73">
        <v>1</v>
      </c>
      <c r="AD28" s="75">
        <f>Q28/K28</f>
        <v>0.83952506841055596</v>
      </c>
      <c r="AE28" s="48"/>
    </row>
    <row r="29" spans="1:31" s="29" customFormat="1" ht="20.100000000000001" customHeight="1" x14ac:dyDescent="0.25">
      <c r="A29" s="21"/>
      <c r="B29" s="80">
        <v>711</v>
      </c>
      <c r="C29" s="79">
        <v>7</v>
      </c>
      <c r="D29" s="82" t="s">
        <v>30</v>
      </c>
      <c r="E29" s="46">
        <v>1574</v>
      </c>
      <c r="F29" s="46">
        <v>370</v>
      </c>
      <c r="G29" s="46">
        <v>194</v>
      </c>
      <c r="H29" s="46">
        <v>3881</v>
      </c>
      <c r="I29" s="46">
        <v>3962</v>
      </c>
      <c r="J29" s="76"/>
      <c r="K29" s="72">
        <v>1763.45</v>
      </c>
      <c r="L29" s="49">
        <f>K29*1000/I29</f>
        <v>445.09086320040382</v>
      </c>
      <c r="M29" s="76"/>
      <c r="N29" s="72">
        <v>642.87</v>
      </c>
      <c r="O29" s="49">
        <f>N29*1000/I29</f>
        <v>162.25896012115092</v>
      </c>
      <c r="P29" s="76"/>
      <c r="Q29" s="72">
        <v>1120.58</v>
      </c>
      <c r="R29" s="49">
        <f>Q29*1000/I29</f>
        <v>282.83190307925292</v>
      </c>
      <c r="S29" s="76" t="s">
        <v>74</v>
      </c>
      <c r="T29" s="73">
        <v>3.3257112635525068E-2</v>
      </c>
      <c r="U29" s="73">
        <v>0</v>
      </c>
      <c r="V29" s="73">
        <v>0</v>
      </c>
      <c r="W29" s="73">
        <v>0.94782771011246447</v>
      </c>
      <c r="X29" s="73">
        <v>0</v>
      </c>
      <c r="Y29" s="73">
        <v>1.8915177252010515E-2</v>
      </c>
      <c r="Z29" s="77">
        <f>N29/K29</f>
        <v>0.36455243981967167</v>
      </c>
      <c r="AA29" s="73">
        <v>0</v>
      </c>
      <c r="AB29" s="73">
        <v>9.1024290992164781E-4</v>
      </c>
      <c r="AC29" s="73">
        <v>0.99908975709007841</v>
      </c>
      <c r="AD29" s="75">
        <f>Q29/K29</f>
        <v>0.63544756018032833</v>
      </c>
      <c r="AE29" s="48"/>
    </row>
    <row r="30" spans="1:31" s="29" customFormat="1" ht="20.100000000000001" customHeight="1" x14ac:dyDescent="0.25">
      <c r="A30" s="21"/>
      <c r="B30" s="80">
        <v>736</v>
      </c>
      <c r="C30" s="79">
        <v>7</v>
      </c>
      <c r="D30" s="82" t="s">
        <v>40</v>
      </c>
      <c r="E30" s="46">
        <v>1483</v>
      </c>
      <c r="F30" s="46">
        <v>23</v>
      </c>
      <c r="G30" s="46">
        <v>0</v>
      </c>
      <c r="H30" s="46">
        <v>2885</v>
      </c>
      <c r="I30" s="46">
        <v>2885</v>
      </c>
      <c r="J30" s="76"/>
      <c r="K30" s="72">
        <v>946.48</v>
      </c>
      <c r="L30" s="49">
        <f>K30*1000/I30</f>
        <v>328.06932409012131</v>
      </c>
      <c r="M30" s="76"/>
      <c r="N30" s="72">
        <v>364.87</v>
      </c>
      <c r="O30" s="49">
        <f>N30*1000/I30</f>
        <v>126.47140381282496</v>
      </c>
      <c r="P30" s="76"/>
      <c r="Q30" s="72">
        <v>581.61</v>
      </c>
      <c r="R30" s="49">
        <f>Q30*1000/I30</f>
        <v>201.59792027729637</v>
      </c>
      <c r="S30" s="76"/>
      <c r="T30" s="73">
        <v>4.3577164469537098E-2</v>
      </c>
      <c r="U30" s="73">
        <v>0</v>
      </c>
      <c r="V30" s="73">
        <v>6.002137747690958E-3</v>
      </c>
      <c r="W30" s="73">
        <v>0.71258256365280781</v>
      </c>
      <c r="X30" s="73">
        <v>0.20382602022638202</v>
      </c>
      <c r="Y30" s="73">
        <v>3.4012113903582095E-2</v>
      </c>
      <c r="Z30" s="77">
        <f>N30/K30</f>
        <v>0.38550207083086807</v>
      </c>
      <c r="AA30" s="73">
        <v>0</v>
      </c>
      <c r="AB30" s="73">
        <v>0</v>
      </c>
      <c r="AC30" s="73">
        <v>1</v>
      </c>
      <c r="AD30" s="75">
        <f>Q30/K30</f>
        <v>0.61449792916913193</v>
      </c>
      <c r="AE30" s="48"/>
    </row>
    <row r="31" spans="1:31" s="29" customFormat="1" ht="20.100000000000001" customHeight="1" x14ac:dyDescent="0.25">
      <c r="A31" s="21"/>
      <c r="B31" s="80">
        <v>775</v>
      </c>
      <c r="C31" s="79">
        <v>8</v>
      </c>
      <c r="D31" s="82" t="s">
        <v>34</v>
      </c>
      <c r="E31" s="46">
        <v>2318</v>
      </c>
      <c r="F31" s="46">
        <v>15</v>
      </c>
      <c r="G31" s="46">
        <v>1039</v>
      </c>
      <c r="H31" s="46">
        <v>2828</v>
      </c>
      <c r="I31" s="46">
        <v>3261</v>
      </c>
      <c r="J31" s="76"/>
      <c r="K31" s="72">
        <v>1296.3800000000001</v>
      </c>
      <c r="L31" s="49">
        <f>K31*1000/I31</f>
        <v>397.54063170806501</v>
      </c>
      <c r="M31" s="76"/>
      <c r="N31" s="72">
        <v>190.67</v>
      </c>
      <c r="O31" s="49">
        <f>N31*1000/I31</f>
        <v>58.469794541551671</v>
      </c>
      <c r="P31" s="76"/>
      <c r="Q31" s="72">
        <v>1105.71</v>
      </c>
      <c r="R31" s="49">
        <f>Q31*1000/I31</f>
        <v>339.07083716651334</v>
      </c>
      <c r="S31" s="76">
        <v>3</v>
      </c>
      <c r="T31" s="73">
        <v>8.1711858184297478E-2</v>
      </c>
      <c r="U31" s="73">
        <v>0</v>
      </c>
      <c r="V31" s="73">
        <v>0</v>
      </c>
      <c r="W31" s="73">
        <v>0.91828814181570262</v>
      </c>
      <c r="X31" s="73">
        <v>0</v>
      </c>
      <c r="Y31" s="73">
        <v>0</v>
      </c>
      <c r="Z31" s="77">
        <f>N31/K31</f>
        <v>0.1470787886267915</v>
      </c>
      <c r="AA31" s="73">
        <v>0</v>
      </c>
      <c r="AB31" s="73">
        <v>0</v>
      </c>
      <c r="AC31" s="73">
        <v>1</v>
      </c>
      <c r="AD31" s="75">
        <f>Q31/K31</f>
        <v>0.85292121137320842</v>
      </c>
      <c r="AE31" s="48"/>
    </row>
    <row r="32" spans="1:31" s="29" customFormat="1" ht="20.100000000000001" customHeight="1" x14ac:dyDescent="0.25">
      <c r="A32" s="21"/>
      <c r="B32" s="80">
        <v>801</v>
      </c>
      <c r="C32" s="79">
        <v>8</v>
      </c>
      <c r="D32" s="82" t="s">
        <v>68</v>
      </c>
      <c r="E32" s="46">
        <v>1161</v>
      </c>
      <c r="F32" s="46">
        <v>10</v>
      </c>
      <c r="G32" s="46">
        <v>337</v>
      </c>
      <c r="H32" s="46">
        <v>1860</v>
      </c>
      <c r="I32" s="46">
        <v>2000</v>
      </c>
      <c r="J32" s="76"/>
      <c r="K32" s="72">
        <v>759.52</v>
      </c>
      <c r="L32" s="49">
        <f>K32*1000/I32</f>
        <v>379.76</v>
      </c>
      <c r="M32" s="76"/>
      <c r="N32" s="72">
        <v>85.65</v>
      </c>
      <c r="O32" s="49">
        <f>N32*1000/I32</f>
        <v>42.825000000000003</v>
      </c>
      <c r="P32" s="76"/>
      <c r="Q32" s="72">
        <v>673.87</v>
      </c>
      <c r="R32" s="49">
        <f>Q32*1000/I32</f>
        <v>336.935</v>
      </c>
      <c r="S32" s="76">
        <v>3</v>
      </c>
      <c r="T32" s="73">
        <v>0.11967308814944541</v>
      </c>
      <c r="U32" s="73">
        <v>0</v>
      </c>
      <c r="V32" s="73">
        <v>0</v>
      </c>
      <c r="W32" s="73">
        <v>0.88032691185055456</v>
      </c>
      <c r="X32" s="73">
        <v>0</v>
      </c>
      <c r="Y32" s="73">
        <v>0</v>
      </c>
      <c r="Z32" s="77">
        <f>N32/K32</f>
        <v>0.11276859068885613</v>
      </c>
      <c r="AA32" s="73">
        <v>0</v>
      </c>
      <c r="AB32" s="73">
        <v>0</v>
      </c>
      <c r="AC32" s="73">
        <v>1</v>
      </c>
      <c r="AD32" s="75">
        <f>Q32/K32</f>
        <v>0.88723140931114386</v>
      </c>
      <c r="AE32" s="48"/>
    </row>
    <row r="33" spans="1:31" s="29" customFormat="1" ht="20.100000000000001" customHeight="1" x14ac:dyDescent="0.25">
      <c r="A33" s="21"/>
      <c r="B33" s="80">
        <v>866</v>
      </c>
      <c r="C33" s="79">
        <v>8</v>
      </c>
      <c r="D33" s="82" t="s">
        <v>42</v>
      </c>
      <c r="E33" s="46">
        <v>1353</v>
      </c>
      <c r="F33" s="46">
        <v>0</v>
      </c>
      <c r="G33" s="46">
        <v>508</v>
      </c>
      <c r="H33" s="46">
        <v>1769</v>
      </c>
      <c r="I33" s="46">
        <v>1981</v>
      </c>
      <c r="J33" s="76"/>
      <c r="K33" s="72">
        <v>1147.9002500911538</v>
      </c>
      <c r="L33" s="49">
        <f>K33*1000/I33</f>
        <v>579.45494704248051</v>
      </c>
      <c r="M33" s="76"/>
      <c r="N33" s="72">
        <v>144.46420007292306</v>
      </c>
      <c r="O33" s="49">
        <f>N33*1000/I33</f>
        <v>72.924886457810729</v>
      </c>
      <c r="P33" s="76">
        <v>6</v>
      </c>
      <c r="Q33" s="72">
        <v>1003.4360500182307</v>
      </c>
      <c r="R33" s="49">
        <f>Q33*1000/I33</f>
        <v>506.53006058466968</v>
      </c>
      <c r="S33" s="76">
        <v>2</v>
      </c>
      <c r="T33" s="73">
        <v>6.7490769305325243E-2</v>
      </c>
      <c r="U33" s="73">
        <v>0</v>
      </c>
      <c r="V33" s="73">
        <v>0</v>
      </c>
      <c r="W33" s="73">
        <v>0.93250923069467473</v>
      </c>
      <c r="X33" s="73">
        <v>0</v>
      </c>
      <c r="Y33" s="73">
        <v>0</v>
      </c>
      <c r="Z33" s="77">
        <f>N33/K33</f>
        <v>0.12585083073329001</v>
      </c>
      <c r="AA33" s="73">
        <v>0</v>
      </c>
      <c r="AB33" s="73">
        <v>0</v>
      </c>
      <c r="AC33" s="73">
        <v>1</v>
      </c>
      <c r="AD33" s="75">
        <f>Q33/K33</f>
        <v>0.87414916926671005</v>
      </c>
      <c r="AE33" s="48"/>
    </row>
    <row r="34" spans="1:31" s="29" customFormat="1" ht="20.100000000000001" customHeight="1" x14ac:dyDescent="0.25">
      <c r="A34" s="21"/>
      <c r="B34" s="80">
        <v>878</v>
      </c>
      <c r="C34" s="79">
        <v>4</v>
      </c>
      <c r="D34" s="82" t="s">
        <v>45</v>
      </c>
      <c r="E34" s="46">
        <v>42466</v>
      </c>
      <c r="F34" s="46">
        <v>8792</v>
      </c>
      <c r="G34" s="46">
        <v>579</v>
      </c>
      <c r="H34" s="46">
        <v>121781</v>
      </c>
      <c r="I34" s="46">
        <v>122022</v>
      </c>
      <c r="J34" s="76"/>
      <c r="K34" s="72">
        <v>46627.20615946898</v>
      </c>
      <c r="L34" s="49">
        <f>K34*1000/I34</f>
        <v>382.12130730088819</v>
      </c>
      <c r="M34" s="76"/>
      <c r="N34" s="72">
        <v>22492.839628653517</v>
      </c>
      <c r="O34" s="49">
        <f>N34*1000/I34</f>
        <v>184.33429732878923</v>
      </c>
      <c r="P34" s="76" t="s">
        <v>76</v>
      </c>
      <c r="Q34" s="72">
        <v>24134.366530815463</v>
      </c>
      <c r="R34" s="49">
        <f>Q34*1000/I34</f>
        <v>197.78700997209899</v>
      </c>
      <c r="S34" s="76"/>
      <c r="T34" s="73">
        <v>2.9832160415406317E-2</v>
      </c>
      <c r="U34" s="73">
        <v>0</v>
      </c>
      <c r="V34" s="73">
        <v>9.5502837145715821E-2</v>
      </c>
      <c r="W34" s="73">
        <v>0.42383184460967849</v>
      </c>
      <c r="X34" s="73">
        <v>0.44229844175202393</v>
      </c>
      <c r="Y34" s="73">
        <v>8.5347160771755276E-3</v>
      </c>
      <c r="Z34" s="77">
        <f>N34/K34</f>
        <v>0.48239732725409512</v>
      </c>
      <c r="AA34" s="73">
        <v>0</v>
      </c>
      <c r="AB34" s="73">
        <v>2.1144122401076243E-3</v>
      </c>
      <c r="AC34" s="73">
        <v>0.99788558775989245</v>
      </c>
      <c r="AD34" s="75">
        <f>Q34/K34</f>
        <v>0.51760267274590488</v>
      </c>
      <c r="AE34" s="48"/>
    </row>
    <row r="35" spans="1:31" s="29" customFormat="1" ht="20.100000000000001" customHeight="1" x14ac:dyDescent="0.25">
      <c r="A35" s="21"/>
      <c r="B35" s="80">
        <v>885</v>
      </c>
      <c r="C35" s="79">
        <v>5</v>
      </c>
      <c r="D35" s="82" t="s">
        <v>46</v>
      </c>
      <c r="E35" s="46">
        <v>1697</v>
      </c>
      <c r="F35" s="46">
        <v>1881</v>
      </c>
      <c r="G35" s="46">
        <v>0</v>
      </c>
      <c r="H35" s="46">
        <v>6666</v>
      </c>
      <c r="I35" s="46">
        <v>6666</v>
      </c>
      <c r="J35" s="76"/>
      <c r="K35" s="72">
        <v>2452.65</v>
      </c>
      <c r="L35" s="49">
        <f>K35*1000/I35</f>
        <v>367.93429342934292</v>
      </c>
      <c r="M35" s="76"/>
      <c r="N35" s="72">
        <v>664.87</v>
      </c>
      <c r="O35" s="49">
        <f>N35*1000/I35</f>
        <v>99.740474047404746</v>
      </c>
      <c r="P35" s="76"/>
      <c r="Q35" s="72">
        <v>1787.78</v>
      </c>
      <c r="R35" s="49">
        <f>Q35*1000/I35</f>
        <v>268.19381938193817</v>
      </c>
      <c r="S35" s="76">
        <v>3</v>
      </c>
      <c r="T35" s="73">
        <v>5.5243882262697969E-2</v>
      </c>
      <c r="U35" s="73">
        <v>0</v>
      </c>
      <c r="V35" s="73">
        <v>0.23478273948290643</v>
      </c>
      <c r="W35" s="73">
        <v>0.70997337825439566</v>
      </c>
      <c r="X35" s="73">
        <v>0</v>
      </c>
      <c r="Y35" s="73">
        <v>0</v>
      </c>
      <c r="Z35" s="77">
        <f>N35/K35</f>
        <v>0.27108229873809958</v>
      </c>
      <c r="AA35" s="73">
        <v>0</v>
      </c>
      <c r="AB35" s="73">
        <v>0</v>
      </c>
      <c r="AC35" s="73">
        <v>1</v>
      </c>
      <c r="AD35" s="75">
        <f>Q35/K35</f>
        <v>0.72891770126190036</v>
      </c>
      <c r="AE35" s="48"/>
    </row>
    <row r="36" spans="1:31" s="29" customFormat="1" ht="20.100000000000001" customHeight="1" x14ac:dyDescent="0.25">
      <c r="A36" s="21"/>
      <c r="B36" s="80">
        <v>952</v>
      </c>
      <c r="C36" s="79">
        <v>9</v>
      </c>
      <c r="D36" s="82" t="s">
        <v>50</v>
      </c>
      <c r="E36" s="46">
        <v>757</v>
      </c>
      <c r="F36" s="46">
        <v>0</v>
      </c>
      <c r="G36" s="46">
        <v>405</v>
      </c>
      <c r="H36" s="46">
        <v>721</v>
      </c>
      <c r="I36" s="46">
        <v>890</v>
      </c>
      <c r="J36" s="76"/>
      <c r="K36" s="72">
        <v>256.85765454820796</v>
      </c>
      <c r="L36" s="49">
        <f>K36*1000/I36</f>
        <v>288.60410623394154</v>
      </c>
      <c r="M36" s="76"/>
      <c r="N36" s="72">
        <v>96.246123638566374</v>
      </c>
      <c r="O36" s="49">
        <f>N36*1000/I36</f>
        <v>108.14171195344537</v>
      </c>
      <c r="P36" s="76">
        <v>6</v>
      </c>
      <c r="Q36" s="72">
        <v>160.6115309096416</v>
      </c>
      <c r="R36" s="49">
        <f>Q36*1000/I36</f>
        <v>180.46239428049617</v>
      </c>
      <c r="S36" s="76">
        <v>1</v>
      </c>
      <c r="T36" s="73">
        <v>4.1248414480655492E-2</v>
      </c>
      <c r="U36" s="73">
        <v>0</v>
      </c>
      <c r="V36" s="73">
        <v>9.3510259527934368E-3</v>
      </c>
      <c r="W36" s="73">
        <v>0.94940055956655123</v>
      </c>
      <c r="X36" s="73">
        <v>0</v>
      </c>
      <c r="Y36" s="73">
        <v>0</v>
      </c>
      <c r="Z36" s="77">
        <f>N36/K36</f>
        <v>0.37470607526902633</v>
      </c>
      <c r="AA36" s="73">
        <v>0</v>
      </c>
      <c r="AB36" s="73">
        <v>0</v>
      </c>
      <c r="AC36" s="73">
        <v>1</v>
      </c>
      <c r="AD36" s="75">
        <f>Q36/K36</f>
        <v>0.62529392473097378</v>
      </c>
      <c r="AE36" s="48"/>
    </row>
    <row r="37" spans="1:31" s="29" customFormat="1" ht="20.100000000000001" customHeight="1" x14ac:dyDescent="0.25">
      <c r="A37" s="21"/>
      <c r="B37" s="80">
        <v>955</v>
      </c>
      <c r="C37" s="79">
        <v>8</v>
      </c>
      <c r="D37" s="82" t="s">
        <v>69</v>
      </c>
      <c r="E37" s="46">
        <v>1159</v>
      </c>
      <c r="F37" s="46">
        <v>12</v>
      </c>
      <c r="G37" s="46">
        <v>176</v>
      </c>
      <c r="H37" s="46">
        <v>2146</v>
      </c>
      <c r="I37" s="46">
        <v>2219</v>
      </c>
      <c r="J37" s="76"/>
      <c r="K37" s="72">
        <v>1393.71</v>
      </c>
      <c r="L37" s="49">
        <f>K37*1000/I37</f>
        <v>628.08021631365477</v>
      </c>
      <c r="M37" s="76"/>
      <c r="N37" s="72">
        <v>589.91</v>
      </c>
      <c r="O37" s="49">
        <f>N37*1000/I37</f>
        <v>265.84497521406041</v>
      </c>
      <c r="P37" s="76"/>
      <c r="Q37" s="72">
        <v>803.8</v>
      </c>
      <c r="R37" s="49">
        <f>Q37*1000/I37</f>
        <v>362.23524109959442</v>
      </c>
      <c r="S37" s="76" t="s">
        <v>75</v>
      </c>
      <c r="T37" s="73">
        <v>2.0036954789713686E-2</v>
      </c>
      <c r="U37" s="73">
        <v>0</v>
      </c>
      <c r="V37" s="73">
        <v>0</v>
      </c>
      <c r="W37" s="73">
        <v>0.97996304521028643</v>
      </c>
      <c r="X37" s="73">
        <v>0</v>
      </c>
      <c r="Y37" s="73">
        <v>0</v>
      </c>
      <c r="Z37" s="77">
        <f>N37/K37</f>
        <v>0.42326595920241655</v>
      </c>
      <c r="AA37" s="73">
        <v>0</v>
      </c>
      <c r="AB37" s="73">
        <v>0</v>
      </c>
      <c r="AC37" s="73">
        <v>1</v>
      </c>
      <c r="AD37" s="75">
        <f>Q37/K37</f>
        <v>0.57673404079758339</v>
      </c>
      <c r="AE37" s="48"/>
    </row>
    <row r="38" spans="1:31" s="29" customFormat="1" ht="20.100000000000001" customHeight="1" x14ac:dyDescent="0.25">
      <c r="A38" s="21"/>
      <c r="B38" s="80">
        <v>967</v>
      </c>
      <c r="C38" s="79">
        <v>7</v>
      </c>
      <c r="D38" s="82" t="s">
        <v>66</v>
      </c>
      <c r="E38" s="46">
        <v>1132</v>
      </c>
      <c r="F38" s="46">
        <v>43</v>
      </c>
      <c r="G38" s="46">
        <v>16</v>
      </c>
      <c r="H38" s="46">
        <v>2121</v>
      </c>
      <c r="I38" s="46">
        <v>2128</v>
      </c>
      <c r="J38" s="76"/>
      <c r="K38" s="72">
        <v>574.42999999999995</v>
      </c>
      <c r="L38" s="49">
        <f>K38*1000/I38</f>
        <v>269.93890977443607</v>
      </c>
      <c r="M38" s="76"/>
      <c r="N38" s="72">
        <v>162.72</v>
      </c>
      <c r="O38" s="49">
        <f>N38*1000/I38</f>
        <v>76.46616541353383</v>
      </c>
      <c r="P38" s="76"/>
      <c r="Q38" s="72">
        <v>411.71</v>
      </c>
      <c r="R38" s="49">
        <f>Q38*1000/I38</f>
        <v>193.47274436090225</v>
      </c>
      <c r="S38" s="76">
        <v>3</v>
      </c>
      <c r="T38" s="73">
        <v>7.1841199606686335E-2</v>
      </c>
      <c r="U38" s="73">
        <v>0</v>
      </c>
      <c r="V38" s="73">
        <v>0</v>
      </c>
      <c r="W38" s="73">
        <v>0.92815880039331367</v>
      </c>
      <c r="X38" s="73">
        <v>0</v>
      </c>
      <c r="Y38" s="73">
        <v>0</v>
      </c>
      <c r="Z38" s="77">
        <f>N38/K38</f>
        <v>0.28327211322528423</v>
      </c>
      <c r="AA38" s="73">
        <v>0</v>
      </c>
      <c r="AB38" s="73">
        <v>0</v>
      </c>
      <c r="AC38" s="73">
        <v>1</v>
      </c>
      <c r="AD38" s="75">
        <f>Q38/K38</f>
        <v>0.71672788677471588</v>
      </c>
      <c r="AE38" s="48"/>
    </row>
    <row r="39" spans="1:31" s="29" customFormat="1" ht="20.100000000000001" customHeight="1" x14ac:dyDescent="0.25">
      <c r="A39" s="21"/>
      <c r="B39" s="80">
        <v>982</v>
      </c>
      <c r="C39" s="79">
        <v>9</v>
      </c>
      <c r="D39" s="82" t="s">
        <v>72</v>
      </c>
      <c r="E39" s="46">
        <v>797</v>
      </c>
      <c r="F39" s="46">
        <v>24</v>
      </c>
      <c r="G39" s="46">
        <v>47</v>
      </c>
      <c r="H39" s="46">
        <v>2344</v>
      </c>
      <c r="I39" s="46">
        <v>2364</v>
      </c>
      <c r="J39" s="76"/>
      <c r="K39" s="72">
        <v>488.83</v>
      </c>
      <c r="L39" s="49">
        <f>K39*1000/I39</f>
        <v>206.7808798646362</v>
      </c>
      <c r="M39" s="76"/>
      <c r="N39" s="72">
        <v>73.06</v>
      </c>
      <c r="O39" s="49">
        <f>N39*1000/I39</f>
        <v>30.905245346869712</v>
      </c>
      <c r="P39" s="76"/>
      <c r="Q39" s="72">
        <v>415.77</v>
      </c>
      <c r="R39" s="49">
        <f>Q39*1000/I39</f>
        <v>175.87563451776649</v>
      </c>
      <c r="S39" s="76" t="s">
        <v>75</v>
      </c>
      <c r="T39" s="73">
        <v>0.17684095264166438</v>
      </c>
      <c r="U39" s="73">
        <v>0</v>
      </c>
      <c r="V39" s="73">
        <v>0</v>
      </c>
      <c r="W39" s="73">
        <v>0.82315904735833556</v>
      </c>
      <c r="X39" s="73">
        <v>0</v>
      </c>
      <c r="Y39" s="73">
        <v>0</v>
      </c>
      <c r="Z39" s="77">
        <f>N39/K39</f>
        <v>0.14945891209622977</v>
      </c>
      <c r="AA39" s="73">
        <v>0</v>
      </c>
      <c r="AB39" s="73">
        <v>0</v>
      </c>
      <c r="AC39" s="73">
        <v>1</v>
      </c>
      <c r="AD39" s="75">
        <f>Q39/K39</f>
        <v>0.85054108790377025</v>
      </c>
      <c r="AE39" s="48"/>
    </row>
    <row r="40" spans="1:31" ht="18" thickBot="1" x14ac:dyDescent="0.3">
      <c r="B40" s="50"/>
    </row>
    <row r="41" spans="1:31" s="4" customFormat="1" ht="18" thickBot="1" x14ac:dyDescent="0.3">
      <c r="B41" s="52"/>
      <c r="C41" s="53"/>
      <c r="D41" s="54" t="s">
        <v>52</v>
      </c>
      <c r="E41" s="55">
        <f>SUM(E7:E39)</f>
        <v>1072426</v>
      </c>
      <c r="F41" s="55">
        <f>SUM(F7:F39)</f>
        <v>226652</v>
      </c>
      <c r="G41" s="55">
        <f>SUM(G7:G39)</f>
        <v>26865</v>
      </c>
      <c r="H41" s="55">
        <f>SUM(H7:H39)</f>
        <v>3417120</v>
      </c>
      <c r="I41" s="55">
        <f>SUM(I7:I39)</f>
        <v>3428314</v>
      </c>
      <c r="J41" s="56"/>
      <c r="K41" s="55">
        <f>SUM(K7:K39)</f>
        <v>1145012.0371303069</v>
      </c>
      <c r="L41" s="57">
        <f>K41*1000/I41</f>
        <v>333.98692101432567</v>
      </c>
      <c r="M41" s="58"/>
      <c r="N41" s="55">
        <f>SUM(N7:N39)</f>
        <v>608829.98529844347</v>
      </c>
      <c r="O41" s="57">
        <f t="shared" ref="O41" si="0">N41*1000/I41</f>
        <v>177.5887463337499</v>
      </c>
      <c r="P41" s="59"/>
      <c r="Q41" s="55">
        <f>SUM(Q7:Q39)</f>
        <v>536182.05183186382</v>
      </c>
      <c r="R41" s="57">
        <f t="shared" ref="R41" si="1">Q41*1000/I41</f>
        <v>156.39817468057589</v>
      </c>
      <c r="S41" s="60"/>
      <c r="T41" s="61">
        <v>3.0925415066031151E-2</v>
      </c>
      <c r="U41" s="61">
        <v>6.3525123489181204E-4</v>
      </c>
      <c r="V41" s="61">
        <v>8.2457124669034168E-2</v>
      </c>
      <c r="W41" s="61">
        <v>0.40299630458708458</v>
      </c>
      <c r="X41" s="61">
        <v>0.47693945454907616</v>
      </c>
      <c r="Y41" s="61">
        <v>6.0464498938820749E-3</v>
      </c>
      <c r="Z41" s="83">
        <f>N41/K41</f>
        <v>0.53172365490962625</v>
      </c>
      <c r="AA41" s="61">
        <v>0.11341925712028474</v>
      </c>
      <c r="AB41" s="61">
        <v>2.3280525629967002E-3</v>
      </c>
      <c r="AC41" s="61">
        <v>0.8842526903167186</v>
      </c>
      <c r="AD41" s="84">
        <f>Q41/K41</f>
        <v>0.46827634509037408</v>
      </c>
    </row>
    <row r="42" spans="1:31" x14ac:dyDescent="0.25">
      <c r="B42" s="50"/>
      <c r="D42" s="62"/>
      <c r="G42" s="63"/>
      <c r="H42" s="63"/>
      <c r="L42" s="21"/>
      <c r="M42" s="21"/>
      <c r="N42" s="21"/>
      <c r="O42" s="21"/>
      <c r="P42" s="64"/>
      <c r="Q42" s="21"/>
      <c r="W42" s="17"/>
    </row>
    <row r="43" spans="1:31" x14ac:dyDescent="0.25">
      <c r="D43" s="66" t="s">
        <v>53</v>
      </c>
      <c r="E43" s="63"/>
      <c r="F43" s="67">
        <f>F41+E41</f>
        <v>1299078</v>
      </c>
      <c r="G43" s="67"/>
      <c r="H43" s="63"/>
      <c r="I43" s="63"/>
      <c r="J43" s="63"/>
      <c r="K43" s="68"/>
      <c r="L43" s="68"/>
    </row>
    <row r="44" spans="1:31" ht="46.5" customHeight="1" x14ac:dyDescent="0.25">
      <c r="D44" s="96" t="s">
        <v>54</v>
      </c>
      <c r="E44" s="96"/>
      <c r="F44" s="96"/>
      <c r="G44" s="96"/>
      <c r="H44" s="96"/>
      <c r="I44" s="96"/>
      <c r="J44" s="96"/>
      <c r="K44" s="96"/>
      <c r="L44" s="96"/>
    </row>
    <row r="45" spans="1:31" ht="32.65" customHeight="1" x14ac:dyDescent="0.25">
      <c r="D45" s="96" t="s">
        <v>55</v>
      </c>
      <c r="E45" s="96"/>
      <c r="F45" s="96"/>
      <c r="G45" s="96"/>
      <c r="H45" s="96"/>
      <c r="I45" s="96"/>
      <c r="J45" s="96"/>
      <c r="K45" s="96"/>
      <c r="L45" s="96"/>
    </row>
    <row r="46" spans="1:31" ht="19.899999999999999" customHeight="1" x14ac:dyDescent="0.25">
      <c r="D46" s="96" t="s">
        <v>56</v>
      </c>
      <c r="E46" s="96"/>
      <c r="F46" s="96"/>
      <c r="G46" s="96"/>
      <c r="H46" s="96"/>
      <c r="I46" s="96"/>
      <c r="J46" s="96"/>
      <c r="K46" s="96"/>
      <c r="L46" s="96"/>
    </row>
    <row r="47" spans="1:31" x14ac:dyDescent="0.25">
      <c r="D47" s="96" t="s">
        <v>57</v>
      </c>
      <c r="E47" s="96"/>
      <c r="F47" s="96"/>
      <c r="G47" s="96"/>
      <c r="H47" s="96"/>
      <c r="I47" s="96"/>
      <c r="J47" s="96"/>
      <c r="K47" s="96"/>
      <c r="L47" s="96"/>
    </row>
    <row r="48" spans="1:31" ht="34.5" customHeight="1" x14ac:dyDescent="0.25">
      <c r="D48" s="96" t="s">
        <v>58</v>
      </c>
      <c r="E48" s="96"/>
      <c r="F48" s="96"/>
      <c r="G48" s="96"/>
      <c r="H48" s="96"/>
      <c r="I48" s="96"/>
      <c r="J48" s="96"/>
      <c r="K48" s="96"/>
      <c r="L48" s="96"/>
    </row>
    <row r="49" spans="4:12" ht="42" customHeight="1" x14ac:dyDescent="0.25">
      <c r="D49" s="96" t="s">
        <v>59</v>
      </c>
      <c r="E49" s="96"/>
      <c r="F49" s="96"/>
      <c r="G49" s="96"/>
      <c r="H49" s="96"/>
      <c r="I49" s="96"/>
      <c r="J49" s="96"/>
      <c r="K49" s="96"/>
      <c r="L49" s="96"/>
    </row>
    <row r="50" spans="4:12" x14ac:dyDescent="0.25">
      <c r="D50" s="69"/>
      <c r="E50" s="69"/>
      <c r="F50" s="69"/>
      <c r="G50" s="69"/>
      <c r="H50" s="69"/>
      <c r="I50" s="69"/>
      <c r="J50" s="69"/>
      <c r="K50" s="69"/>
      <c r="L50" s="69"/>
    </row>
    <row r="51" spans="4:12" x14ac:dyDescent="0.25">
      <c r="G51" s="63" t="s">
        <v>60</v>
      </c>
      <c r="H51" s="63"/>
      <c r="K51" s="21"/>
      <c r="L51" s="21"/>
    </row>
    <row r="52" spans="4:12" x14ac:dyDescent="0.25">
      <c r="D52" s="70" t="s">
        <v>61</v>
      </c>
      <c r="K52" s="21"/>
      <c r="L52" s="21"/>
    </row>
    <row r="53" spans="4:12" ht="33" customHeight="1" x14ac:dyDescent="0.25">
      <c r="D53" s="114" t="s">
        <v>62</v>
      </c>
      <c r="E53" s="114"/>
      <c r="F53" s="114"/>
      <c r="G53" s="114"/>
      <c r="H53" s="114"/>
      <c r="I53" s="114"/>
      <c r="J53" s="114"/>
      <c r="K53" s="114"/>
      <c r="L53" s="114"/>
    </row>
    <row r="54" spans="4:12" x14ac:dyDescent="0.25">
      <c r="D54" s="113" t="s">
        <v>63</v>
      </c>
      <c r="E54" s="113"/>
      <c r="F54" s="113"/>
      <c r="G54" s="113"/>
      <c r="H54" s="113"/>
      <c r="I54" s="113"/>
      <c r="J54" s="113"/>
      <c r="K54" s="113"/>
      <c r="L54" s="113"/>
    </row>
  </sheetData>
  <autoFilter ref="B6:AD6" xr:uid="{5D021535-0AB1-44EB-A247-AFB087E66087}">
    <sortState xmlns:xlrd2="http://schemas.microsoft.com/office/spreadsheetml/2017/richdata2" ref="B7:AD39">
      <sortCondition ref="B6"/>
    </sortState>
  </autoFilter>
  <mergeCells count="25">
    <mergeCell ref="D54:L54"/>
    <mergeCell ref="D45:L45"/>
    <mergeCell ref="D46:L46"/>
    <mergeCell ref="D47:L47"/>
    <mergeCell ref="D48:L48"/>
    <mergeCell ref="D49:L49"/>
    <mergeCell ref="D53:L53"/>
    <mergeCell ref="P4:P5"/>
    <mergeCell ref="Q4:R5"/>
    <mergeCell ref="S4:S5"/>
    <mergeCell ref="T4:Z4"/>
    <mergeCell ref="AA4:AD4"/>
    <mergeCell ref="D44:L44"/>
    <mergeCell ref="G4:G5"/>
    <mergeCell ref="H4:H5"/>
    <mergeCell ref="I4:I5"/>
    <mergeCell ref="J4:J5"/>
    <mergeCell ref="K4:L5"/>
    <mergeCell ref="N4:O5"/>
    <mergeCell ref="A1:E1"/>
    <mergeCell ref="B4:B5"/>
    <mergeCell ref="C4:C5"/>
    <mergeCell ref="D4:D5"/>
    <mergeCell ref="E4:E5"/>
    <mergeCell ref="F4:F5"/>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FF677344A00D4BBF4C7F3E8FA45D4A" ma:contentTypeVersion="14" ma:contentTypeDescription="Create a new document." ma:contentTypeScope="" ma:versionID="ce885034196c164d16089b917f41f8e7">
  <xsd:schema xmlns:xsd="http://www.w3.org/2001/XMLSchema" xmlns:xs="http://www.w3.org/2001/XMLSchema" xmlns:p="http://schemas.microsoft.com/office/2006/metadata/properties" xmlns:ns2="cc843694-e573-4847-9593-6af7526bc02c" xmlns:ns3="44e471b1-b1fe-4853-bf7e-97ea90b2d993" targetNamespace="http://schemas.microsoft.com/office/2006/metadata/properties" ma:root="true" ma:fieldsID="46981404bb03b1fa6274603e5d93a38f" ns2:_="" ns3:_="">
    <xsd:import namespace="cc843694-e573-4847-9593-6af7526bc02c"/>
    <xsd:import namespace="44e471b1-b1fe-4853-bf7e-97ea90b2d99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43694-e573-4847-9593-6af7526bc0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91aa9a77-e370-4707-850d-57289ab74e77"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e471b1-b1fe-4853-bf7e-97ea90b2d993"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858a5c21-0e27-4b55-99aa-02304c2dfe44}" ma:internalName="TaxCatchAll" ma:showField="CatchAllData" ma:web="44e471b1-b1fe-4853-bf7e-97ea90b2d993">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c843694-e573-4847-9593-6af7526bc02c">
      <Terms xmlns="http://schemas.microsoft.com/office/infopath/2007/PartnerControls"/>
    </lcf76f155ced4ddcb4097134ff3c332f>
    <TaxCatchAll xmlns="44e471b1-b1fe-4853-bf7e-97ea90b2d993" xsi:nil="true"/>
  </documentManagement>
</p:properties>
</file>

<file path=customXml/itemProps1.xml><?xml version="1.0" encoding="utf-8"?>
<ds:datastoreItem xmlns:ds="http://schemas.openxmlformats.org/officeDocument/2006/customXml" ds:itemID="{09B35721-76F8-4D8E-A3A2-6DDF475B0219}"/>
</file>

<file path=customXml/itemProps2.xml><?xml version="1.0" encoding="utf-8"?>
<ds:datastoreItem xmlns:ds="http://schemas.openxmlformats.org/officeDocument/2006/customXml" ds:itemID="{EA550277-01D2-4D48-BE35-66D14A09483F}"/>
</file>

<file path=customXml/itemProps3.xml><?xml version="1.0" encoding="utf-8"?>
<ds:datastoreItem xmlns:ds="http://schemas.openxmlformats.org/officeDocument/2006/customXml" ds:itemID="{9FECC5CA-2387-4071-B0D6-519937D51E9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Residential Diversion Rates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2024-12-18T19:30:03Z</dcterms:created>
  <dcterms:modified xsi:type="dcterms:W3CDTF">2024-12-18T19:30:42Z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5603400</vt:r8>
  </property>
  <property fmtid="{D5CDD505-2E9C-101B-9397-08002B2CF9AE}" pid="3" name="MediaServiceImageTags">
    <vt:lpwstr/>
  </property>
  <property fmtid="{D5CDD505-2E9C-101B-9397-08002B2CF9AE}" pid="4" name="ContentTypeId">
    <vt:lpwstr>0x01010015FF677344A00D4BBF4C7F3E8FA45D4A</vt:lpwstr>
  </property>
  <property fmtid="{D5CDD505-2E9C-101B-9397-08002B2CF9AE}" pid="5" name="LINKTEK-CHUNK-1">
    <vt:lpwstr>010021{"F":2,"I":"AD09-38CD-A02C-85AB"}</vt:lpwstr>
  </property>
</Properties>
</file>