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4" documentId="13_ncr:1_{4103A271-931A-41C5-8B5D-23B35AF2E4CB}" xr6:coauthVersionLast="47" xr6:coauthVersionMax="47" xr10:uidLastSave="{1CE76DF4-515E-4D2A-8EA1-5E3CB8224915}"/>
  <bookViews>
    <workbookView xWindow="-120" yWindow="-120" windowWidth="29040" windowHeight="17640" xr2:uid="{6E4BACC9-BF3C-46DF-925A-06A77E73CFE2}"/>
  </bookViews>
  <sheets>
    <sheet name="Cost and Revenue" sheetId="1" r:id="rId1"/>
  </sheets>
  <definedNames>
    <definedName name="_xlnm._FilterDatabase" localSheetId="0" hidden="1">'Cost and Revenue'!$B$5:$P$5</definedName>
  </definedNames>
  <calcPr calcId="191028"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 i="1" l="1"/>
  <c r="E5" i="1"/>
  <c r="M6" i="1"/>
  <c r="M28" i="1"/>
  <c r="M13" i="1"/>
  <c r="M11" i="1"/>
  <c r="M17" i="1"/>
  <c r="M18" i="1"/>
  <c r="M14" i="1"/>
  <c r="M77" i="1"/>
  <c r="M12" i="1"/>
  <c r="M78" i="1"/>
  <c r="M29" i="1"/>
  <c r="M19" i="1"/>
  <c r="M20" i="1"/>
  <c r="M7" i="1"/>
  <c r="M15" i="1"/>
  <c r="M79" i="1"/>
  <c r="M21" i="1"/>
  <c r="M30" i="1"/>
  <c r="M8" i="1"/>
  <c r="M16" i="1"/>
  <c r="M22" i="1"/>
  <c r="M23" i="1"/>
  <c r="M24" i="1"/>
  <c r="M80" i="1"/>
  <c r="M31" i="1"/>
  <c r="M32" i="1"/>
  <c r="M81" i="1"/>
  <c r="M82" i="1"/>
  <c r="M9" i="1"/>
  <c r="M83" i="1"/>
  <c r="M33" i="1"/>
  <c r="M84" i="1"/>
  <c r="M85" i="1"/>
  <c r="M86" i="1"/>
  <c r="M87" i="1"/>
  <c r="M88" i="1"/>
  <c r="M25" i="1"/>
  <c r="M89" i="1"/>
  <c r="M90" i="1"/>
  <c r="M37" i="1"/>
  <c r="M38" i="1"/>
  <c r="M39" i="1"/>
  <c r="M40" i="1"/>
  <c r="M91" i="1"/>
  <c r="M41" i="1"/>
  <c r="M92" i="1"/>
  <c r="M93" i="1"/>
  <c r="M94" i="1"/>
  <c r="M26" i="1"/>
  <c r="M42" i="1"/>
  <c r="M43" i="1"/>
  <c r="M44" i="1"/>
  <c r="M45" i="1"/>
  <c r="M46" i="1"/>
  <c r="M47" i="1"/>
  <c r="M48" i="1"/>
  <c r="M49" i="1"/>
  <c r="M50" i="1"/>
  <c r="M51" i="1"/>
  <c r="M52" i="1"/>
  <c r="M53" i="1"/>
  <c r="M54" i="1"/>
  <c r="M55" i="1"/>
  <c r="M34" i="1"/>
  <c r="M56" i="1"/>
  <c r="M57" i="1"/>
  <c r="M58" i="1"/>
  <c r="M59" i="1"/>
  <c r="M60" i="1"/>
  <c r="M61" i="1"/>
  <c r="M62" i="1"/>
  <c r="M63" i="1"/>
  <c r="M64" i="1"/>
  <c r="M27" i="1"/>
  <c r="M35" i="1"/>
  <c r="M65" i="1"/>
  <c r="M66" i="1"/>
  <c r="M67" i="1"/>
  <c r="M68" i="1"/>
  <c r="M69" i="1"/>
  <c r="M36" i="1"/>
  <c r="M70" i="1"/>
  <c r="M71" i="1"/>
  <c r="M72" i="1"/>
  <c r="M73" i="1"/>
  <c r="M74" i="1"/>
  <c r="M75" i="1"/>
  <c r="M76" i="1"/>
  <c r="M10" i="1"/>
  <c r="P6" i="1"/>
  <c r="P76" i="1"/>
  <c r="P75" i="1"/>
  <c r="P73" i="1"/>
  <c r="P71" i="1"/>
  <c r="P36" i="1"/>
  <c r="P69" i="1"/>
  <c r="P68" i="1"/>
  <c r="P67" i="1"/>
  <c r="P66" i="1"/>
  <c r="P35" i="1"/>
  <c r="P27" i="1"/>
  <c r="P64" i="1"/>
  <c r="P63" i="1"/>
  <c r="P62" i="1"/>
  <c r="P61" i="1"/>
  <c r="P60" i="1"/>
  <c r="P59" i="1"/>
  <c r="P58" i="1"/>
  <c r="P34" i="1"/>
  <c r="P54" i="1"/>
  <c r="P53" i="1"/>
  <c r="P52" i="1"/>
  <c r="P51" i="1"/>
  <c r="P50" i="1"/>
  <c r="P48" i="1"/>
  <c r="P47" i="1"/>
  <c r="P46" i="1"/>
  <c r="P45" i="1"/>
  <c r="P44" i="1"/>
  <c r="P43" i="1"/>
  <c r="P42" i="1"/>
  <c r="P94" i="1"/>
  <c r="P93" i="1"/>
  <c r="P92" i="1"/>
  <c r="P91" i="1"/>
  <c r="P40" i="1"/>
  <c r="P39" i="1"/>
  <c r="P38" i="1"/>
  <c r="P37" i="1"/>
  <c r="P90" i="1"/>
  <c r="P89" i="1"/>
  <c r="P25" i="1"/>
  <c r="P87" i="1"/>
  <c r="P86" i="1"/>
  <c r="P85" i="1"/>
  <c r="P33" i="1"/>
  <c r="P83" i="1"/>
  <c r="P82" i="1"/>
  <c r="P81" i="1"/>
  <c r="P32" i="1"/>
  <c r="P80" i="1"/>
  <c r="P24" i="1"/>
  <c r="P23" i="1"/>
  <c r="P22" i="1"/>
  <c r="P16" i="1"/>
  <c r="P8" i="1"/>
  <c r="P30" i="1"/>
  <c r="P21" i="1"/>
  <c r="P79" i="1"/>
  <c r="P15" i="1"/>
  <c r="P7" i="1"/>
  <c r="P19" i="1"/>
  <c r="P29" i="1"/>
  <c r="P78" i="1"/>
  <c r="P77" i="1"/>
  <c r="P14" i="1"/>
  <c r="P18" i="1"/>
  <c r="P11" i="1"/>
  <c r="P13" i="1"/>
  <c r="P28" i="1"/>
  <c r="P10" i="1"/>
  <c r="O5" i="1"/>
  <c r="L5" i="1"/>
  <c r="K5" i="1"/>
  <c r="J5" i="1"/>
  <c r="I5" i="1"/>
  <c r="H5" i="1"/>
  <c r="P55" i="1"/>
  <c r="P65" i="1"/>
  <c r="P70" i="1"/>
  <c r="P74" i="1"/>
  <c r="P17" i="1"/>
  <c r="P84" i="1"/>
  <c r="P26" i="1"/>
  <c r="P12" i="1"/>
  <c r="P56" i="1"/>
  <c r="P72" i="1"/>
  <c r="P49" i="1"/>
  <c r="P9" i="1"/>
  <c r="P88" i="1"/>
  <c r="P41" i="1"/>
  <c r="N5" i="1"/>
  <c r="P20" i="1"/>
  <c r="P31" i="1"/>
  <c r="P57" i="1"/>
  <c r="P5" i="1"/>
</calcChain>
</file>

<file path=xl/sharedStrings.xml><?xml version="1.0" encoding="utf-8"?>
<sst xmlns="http://schemas.openxmlformats.org/spreadsheetml/2006/main" count="111" uniqueCount="111">
  <si>
    <t>Program Code</t>
  </si>
  <si>
    <t>Municipal Group</t>
  </si>
  <si>
    <t>Program Name</t>
  </si>
  <si>
    <t xml:space="preserve">Reported and/or Calculated Marketed Tonnes </t>
  </si>
  <si>
    <t>Single Stream</t>
  </si>
  <si>
    <t>Residential Collection Costs ($)</t>
  </si>
  <si>
    <t>Residential Processing Costs ($)</t>
  </si>
  <si>
    <t>Residential Depot/Transfer Costs ($)</t>
  </si>
  <si>
    <t>Residential Promotion &amp; Education Costs ($)</t>
  </si>
  <si>
    <r>
      <t>Interest on Municipal  Capital</t>
    </r>
    <r>
      <rPr>
        <b/>
        <vertAlign val="superscript"/>
        <sz val="11"/>
        <rFont val="Calibri"/>
        <family val="2"/>
        <scheme val="minor"/>
      </rPr>
      <t xml:space="preserve">1 </t>
    </r>
    <r>
      <rPr>
        <b/>
        <sz val="11"/>
        <rFont val="Calibri"/>
        <family val="2"/>
        <scheme val="minor"/>
      </rPr>
      <t>($)</t>
    </r>
    <r>
      <rPr>
        <b/>
        <vertAlign val="superscript"/>
        <sz val="11"/>
        <rFont val="Calibri"/>
        <family val="2"/>
        <scheme val="minor"/>
      </rPr>
      <t xml:space="preserve"> </t>
    </r>
  </si>
  <si>
    <t>Administration Costs ($)</t>
  </si>
  <si>
    <r>
      <t>Administration Factor</t>
    </r>
    <r>
      <rPr>
        <b/>
        <vertAlign val="superscript"/>
        <sz val="11"/>
        <rFont val="Calibri"/>
        <family val="2"/>
        <scheme val="minor"/>
      </rPr>
      <t>2</t>
    </r>
  </si>
  <si>
    <r>
      <t>Residential Gross Costs Including Interest on Municipal Capital and Administration</t>
    </r>
    <r>
      <rPr>
        <b/>
        <vertAlign val="superscript"/>
        <sz val="11"/>
        <rFont val="Calibri"/>
        <family val="2"/>
        <scheme val="minor"/>
      </rPr>
      <t>3</t>
    </r>
    <r>
      <rPr>
        <b/>
        <sz val="11"/>
        <rFont val="Calibri"/>
        <family val="2"/>
        <scheme val="minor"/>
      </rPr>
      <t xml:space="preserve"> ($)</t>
    </r>
  </si>
  <si>
    <t xml:space="preserve">Total Gross Revenue ($) </t>
  </si>
  <si>
    <r>
      <t>Total Net Costs</t>
    </r>
    <r>
      <rPr>
        <b/>
        <vertAlign val="superscript"/>
        <sz val="11"/>
        <rFont val="Calibri"/>
        <family val="2"/>
        <scheme val="minor"/>
      </rPr>
      <t>4</t>
    </r>
    <r>
      <rPr>
        <b/>
        <sz val="11"/>
        <rFont val="Calibri"/>
        <family val="2"/>
        <scheme val="minor"/>
      </rPr>
      <t xml:space="preserve"> ($)</t>
    </r>
  </si>
  <si>
    <t xml:space="preserve">                                                      Totals  </t>
  </si>
  <si>
    <t>HALTON, REGIONAL MUNICIPALITY OF</t>
  </si>
  <si>
    <t>WELLINGTON, COUNTY OF</t>
  </si>
  <si>
    <t>NORTH HURON, TOWNSHIP OF</t>
  </si>
  <si>
    <t>ASHFIELD-COLBORNE-WAWANOSH, TOWNSHIP OF</t>
  </si>
  <si>
    <t>QUINTE WASTE SOLUTIONS</t>
  </si>
  <si>
    <t>YORK, REGIONAL MUNICIPALITY OF</t>
  </si>
  <si>
    <t>HAMILTON, CITY OF</t>
  </si>
  <si>
    <t>GREATER SUDBURY, CITY OF</t>
  </si>
  <si>
    <t>BRUCE AREA SOLID WASTE RECYCLING</t>
  </si>
  <si>
    <t>LEEDS AND THE THOUSAND ISLANDS, TOWNSHIP OF</t>
  </si>
  <si>
    <t>RIDEAU LAKES, TOWNSHIP OF</t>
  </si>
  <si>
    <t>WESTPORT, VILLAGE OF</t>
  </si>
  <si>
    <t>OTTAWA VALLEY WASTE RECOVERY CENTRE</t>
  </si>
  <si>
    <t>GANANOQUE, TOWN OF</t>
  </si>
  <si>
    <t>AUGUSTA, TOWNSHIP OF</t>
  </si>
  <si>
    <t>ATHENS, TOWNSHIP OF</t>
  </si>
  <si>
    <t>SOUTH FRONTENAC, TOWNSHIP OF</t>
  </si>
  <si>
    <t>KINGSTON, CITY OF</t>
  </si>
  <si>
    <t>WHITEWATER REGION, TOWNSHIP OF</t>
  </si>
  <si>
    <t>STONE MILLS, TOWNSHIP OF</t>
  </si>
  <si>
    <t>WEST NIPISSING, MUNICIPALITY OF</t>
  </si>
  <si>
    <t>KIRKLAND LAKE, TOWN OF</t>
  </si>
  <si>
    <t>BRUDENELL, LYNDOCH AND RAGLAN, TOWNSHIP OF</t>
  </si>
  <si>
    <t>NORTHERN BRUCE PENINSULA, MUNICIPALITY OF</t>
  </si>
  <si>
    <t>ELLIOT LAKE, CITY OF</t>
  </si>
  <si>
    <t>EDWARDSBURGH CARDINAL, TOWNSHIP OF</t>
  </si>
  <si>
    <t>GAUTHIER, TOWNSHIP OF</t>
  </si>
  <si>
    <t>ADMASTON/BROMLEY, TOWNSHIP OF</t>
  </si>
  <si>
    <t>GREATER MADAWASKA, TOWNSHIP OF</t>
  </si>
  <si>
    <t>CASEY, TOWNSHIP OF</t>
  </si>
  <si>
    <t>KILLALOE, HAGARTY, AND RICHARDS, TOWNSHIP OF</t>
  </si>
  <si>
    <t>MADAWASKA VALLEY, TOWNSHIP OF</t>
  </si>
  <si>
    <t>SABLES-SPANISH RIVERS, TOWNSHIP OF</t>
  </si>
  <si>
    <t>KERNS, TOWNSHIP OF</t>
  </si>
  <si>
    <t>HUDSON, TOWNSHIP OF</t>
  </si>
  <si>
    <t>CALVIN, MUNICIPALITY OF</t>
  </si>
  <si>
    <t>PERRY, TOWNSHIP OF</t>
  </si>
  <si>
    <t>BALDWIN, TOWNSHIP OF</t>
  </si>
  <si>
    <t>ESPANOLA, TOWN OF</t>
  </si>
  <si>
    <t>NORTHEASTERN MANITOULIN &amp; ISLANDS, TOWN OF</t>
  </si>
  <si>
    <t>NORTH FRONTENAC, TOWNSHIP OF</t>
  </si>
  <si>
    <t>Temagami First Nation</t>
  </si>
  <si>
    <t>WAHNAPITAE FIRST NATION</t>
  </si>
  <si>
    <t>ARMSTRONG, TOWNSHIP OF</t>
  </si>
  <si>
    <t>BANCROFT, TOWN OF</t>
  </si>
  <si>
    <t>MISSISSAUGAS OF THE NEW CREDIT FIRST NATION</t>
  </si>
  <si>
    <t>LAURENTIAN HILLS, TOWN OF</t>
  </si>
  <si>
    <t>COBALT, TOWN OF</t>
  </si>
  <si>
    <t>COLEMAN,  TOWNSHIP OF</t>
  </si>
  <si>
    <t>FRENCH RIVER, MUNICIPALITY OF</t>
  </si>
  <si>
    <t>HARLEY, TOWNSHP OF</t>
  </si>
  <si>
    <t>HILLIARD,  TOWNSHIP OF</t>
  </si>
  <si>
    <t>HURON SHORES,  MUNICIPALITY OF</t>
  </si>
  <si>
    <t>JAMES, TOWNSHIP OF</t>
  </si>
  <si>
    <t>KEARNEY, TOWN OF</t>
  </si>
  <si>
    <t>KILLARNEY, MUNICIPALITY OF</t>
  </si>
  <si>
    <t>LAIRD, TOWNSHIP OF</t>
  </si>
  <si>
    <t>LARDER LAKE,  TOWNSHIP OF</t>
  </si>
  <si>
    <t>LATCHFORD, TOWN OF</t>
  </si>
  <si>
    <t>Limerick, Township of</t>
  </si>
  <si>
    <t>MACDONALD, MEREDITH &amp; ABERDEEN ADDITIONAL, TOWNSHIP OF</t>
  </si>
  <si>
    <t>MACHAR, TOWNSHIP OF</t>
  </si>
  <si>
    <t xml:space="preserve">Matachewan, The Corporation of the Township of </t>
  </si>
  <si>
    <t>MCGARRY, TOWNSHIP OF</t>
  </si>
  <si>
    <t>MCMURRICH/MONTEITH, TOWNSHIP OF</t>
  </si>
  <si>
    <t>NIPISSING, TOWNSHIP OF</t>
  </si>
  <si>
    <t>OXFORD, RESTRUCTURED COUNTY OF</t>
  </si>
  <si>
    <t>PERTH, TOWN OF</t>
  </si>
  <si>
    <t>TRI-NEIGHBOURS</t>
  </si>
  <si>
    <t>POWASSAN, MUNICIPALITY OF</t>
  </si>
  <si>
    <t>SPANISH, TOWN OF</t>
  </si>
  <si>
    <t>ST. CHARLES, MUNICIPALITY OF</t>
  </si>
  <si>
    <t>ST. JOSEPH, TOWNSHIP OF</t>
  </si>
  <si>
    <t>TEMAGAMI, MUNICIPALITY OF</t>
  </si>
  <si>
    <t>WOLLASTON, TOWNSHIP OF</t>
  </si>
  <si>
    <t>BONFIELD, TOWNSHIP OF</t>
  </si>
  <si>
    <t>CHISHOLM, TOWNSHIP OF</t>
  </si>
  <si>
    <t>EAST FERRIS, MUNICIPALITY OF</t>
  </si>
  <si>
    <t>MOHAWKS OF THE BAY OF QUINTE</t>
  </si>
  <si>
    <t>LOYALIST, TOWNSHIP OF</t>
  </si>
  <si>
    <t>CHARLTON AND DACK, MUNICIPALITY OF</t>
  </si>
  <si>
    <t>ALGONQUINS OF PIKWAKANAGAN</t>
  </si>
  <si>
    <t>WALPOLE ISLAND FIRST NATION</t>
  </si>
  <si>
    <t>NIPISSING FIRST NATION</t>
  </si>
  <si>
    <t>Notes:</t>
  </si>
  <si>
    <r>
      <rPr>
        <vertAlign val="superscript"/>
        <sz val="11"/>
        <rFont val="Calibri"/>
        <family val="2"/>
        <scheme val="minor"/>
      </rPr>
      <t>1</t>
    </r>
    <r>
      <rPr>
        <sz val="11"/>
        <rFont val="Calibri"/>
        <family val="2"/>
        <scheme val="minor"/>
      </rPr>
      <t xml:space="preserve"> Interest on municipal capital debt is calculated as follows:
• For capital expenditures with an amortization period of seven years or more commissioned in or after 2004, the average of the prime interest rate for the year in which the capital was commissioned will be utilized as the factor to calculate interest. 
• For capital expenditures with an amortization period of seven years or more commissioned prior to 2004, the average of the prime interest rate less 1¼% for the year in which the capital was commissioned will be utilized as the factor to calculate interest, reflecting that it was generally funded as an opportunity cost in the past.</t>
    </r>
  </si>
  <si>
    <r>
      <rPr>
        <vertAlign val="superscript"/>
        <sz val="11"/>
        <rFont val="Calibri"/>
        <family val="2"/>
        <scheme val="minor"/>
      </rPr>
      <t xml:space="preserve">2 </t>
    </r>
    <r>
      <rPr>
        <sz val="11"/>
        <rFont val="Calibri"/>
        <family val="2"/>
        <scheme val="minor"/>
      </rPr>
      <t xml:space="preserve">Administration is calculated as follows:
• 3% of reported contracted costs   
• 5% of reported municipal costs </t>
    </r>
  </si>
  <si>
    <r>
      <rPr>
        <vertAlign val="superscript"/>
        <sz val="11"/>
        <rFont val="Calibri"/>
        <family val="2"/>
        <scheme val="minor"/>
      </rPr>
      <t xml:space="preserve">3 </t>
    </r>
    <r>
      <rPr>
        <sz val="11"/>
        <rFont val="Calibri"/>
        <family val="2"/>
        <scheme val="minor"/>
      </rPr>
      <t>Includes any deductions from stockpiling material.</t>
    </r>
  </si>
  <si>
    <r>
      <rPr>
        <vertAlign val="superscript"/>
        <sz val="11"/>
        <rFont val="Calibri"/>
        <family val="2"/>
        <scheme val="minor"/>
      </rPr>
      <t>4</t>
    </r>
    <r>
      <rPr>
        <sz val="11"/>
        <rFont val="Calibri"/>
        <family val="2"/>
        <scheme val="minor"/>
      </rPr>
      <t xml:space="preserve"> Net cost includes supply chain costs, commodity revenues, and P&amp;E, regulatory, market development and program management costs.</t>
    </r>
  </si>
  <si>
    <t>MATTAWA, TOWN OF</t>
  </si>
  <si>
    <t>CHIPPEWAS OF NAWASH FIRST NATION</t>
  </si>
  <si>
    <t>HILTON BEACH,  VILLAGE OF</t>
  </si>
  <si>
    <t>Municipality of Machin</t>
  </si>
  <si>
    <t>CHIPPEWAS OF KETTLE AND STONY POINT FIRST NATIONS</t>
  </si>
  <si>
    <t>2023 Blue Box Program Cost and Revenue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</si>
</sst>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quot;#,##0"/>
    <numFmt numFmtId="165" formatCode="#,###\ \ \ \T"/>
    <numFmt numFmtId="166" formatCode="\$#,##0;\-\$#,##0"/>
    <numFmt numFmtId="167" formatCode="&quot;Yes&quot;;\-;&quot;No&quot;"/>
    <numFmt numFmtId="168" formatCode="0.0%"/>
    <numFmt numFmtId="169" formatCode="_-* #,##0_-;\-* #,##0_-;_-* &quot;-&quot;??_-;_-@_-"/>
  </numFmts>
  <fonts count="17" x14ac:knownFonts="1">
    <font>
      <sz val="11"/>
      <color theme="1"/>
      <name val="Calibri"/>
      <family val="2"/>
      <scheme val="minor"/>
    </font>
    <font>
      <sz val="10"/>
      <name val="Arial"/>
      <family val="2"/>
    </font>
    <font>
      <b/>
      <sz val="11"/>
      <name val="Calibri"/>
      <family val="2"/>
      <scheme val="minor"/>
    </font>
    <font>
      <b/>
      <vertAlign val="superscript"/>
      <sz val="11"/>
      <name val="Calibri"/>
      <family val="2"/>
      <scheme val="minor"/>
    </font>
    <font>
      <b/>
      <sz val="11"/>
      <color rgb="FF000000"/>
      <name val="Calibri"/>
      <family val="2"/>
      <scheme val="minor"/>
    </font>
    <font>
      <b/>
      <sz val="11"/>
      <color indexed="8"/>
      <name val="Calibri"/>
      <family val="2"/>
      <scheme val="minor"/>
    </font>
    <font>
      <sz val="11"/>
      <name val="Calibri"/>
      <family val="2"/>
      <scheme val="minor"/>
    </font>
    <font>
      <sz val="11"/>
      <color rgb="FF000000"/>
      <name val="Calibri"/>
      <family val="2"/>
      <scheme val="minor"/>
    </font>
    <font>
      <sz val="11"/>
      <color indexed="8"/>
      <name val="Calibri"/>
      <family val="2"/>
      <scheme val="minor"/>
    </font>
    <font>
      <sz val="10"/>
      <color indexed="8"/>
      <name val="Arial"/>
      <family val="2"/>
    </font>
    <font>
      <sz val="11"/>
      <color indexed="8"/>
      <name val="Calibri"/>
      <family val="2"/>
    </font>
    <font>
      <b/>
      <i/>
      <sz val="11"/>
      <name val="Calibri"/>
      <family val="2"/>
      <scheme val="minor"/>
    </font>
    <font>
      <vertAlign val="superscript"/>
      <sz val="11"/>
      <name val="Calibri"/>
      <family val="2"/>
      <scheme val="minor"/>
    </font>
    <font>
      <sz val="11"/>
      <color theme="1"/>
      <name val="Calibri"/>
      <family val="2"/>
      <scheme val="minor"/>
    </font>
    <font>
      <b/>
      <sz val="10"/>
      <name val="Calibri"/>
      <family val="2"/>
      <scheme val="minor"/>
    </font>
    <font>
      <b/>
      <u/>
      <sz val="14"/>
      <name val="Calibri"/>
      <family val="2"/>
      <scheme val="minor"/>
    </font>
    <font>
      <sz val="1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24">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22"/>
      </left>
      <right style="thin">
        <color indexed="22"/>
      </right>
      <top style="thin">
        <color indexed="22"/>
      </top>
      <bottom style="thin">
        <color indexed="22"/>
      </bottom>
      <diagonal/>
    </border>
    <border>
      <left/>
      <right style="thin">
        <color indexed="22"/>
      </right>
      <top style="thin">
        <color indexed="22"/>
      </top>
      <bottom style="thin">
        <color indexed="22"/>
      </bottom>
      <diagonal/>
    </border>
    <border>
      <left style="thin">
        <color theme="0" tint="-0.14996795556505021"/>
      </left>
      <right/>
      <top style="thin">
        <color indexed="22"/>
      </top>
      <bottom style="thin">
        <color theme="0" tint="-0.14996795556505021"/>
      </bottom>
      <diagonal/>
    </border>
    <border>
      <left/>
      <right/>
      <top style="thin">
        <color indexed="22"/>
      </top>
      <bottom style="thin">
        <color theme="0" tint="-0.14996795556505021"/>
      </bottom>
      <diagonal/>
    </border>
    <border>
      <left/>
      <right style="thin">
        <color theme="0" tint="-0.14996795556505021"/>
      </right>
      <top style="thin">
        <color indexed="22"/>
      </top>
      <bottom style="thin">
        <color theme="0" tint="-0.14996795556505021"/>
      </bottom>
      <diagonal/>
    </border>
    <border>
      <left style="thin">
        <color rgb="FFD0D7E5"/>
      </left>
      <right/>
      <top/>
      <bottom/>
      <diagonal/>
    </border>
    <border>
      <left style="thin">
        <color indexed="22"/>
      </left>
      <right/>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6">
    <xf numFmtId="0" fontId="0"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9" fillId="0" borderId="0"/>
    <xf numFmtId="43" fontId="13" fillId="0" borderId="0" applyFont="0" applyFill="0" applyBorder="0" applyAlignment="0" applyProtection="0"/>
  </cellStyleXfs>
  <cellXfs count="57">
    <xf numFmtId="0" fontId="0" fillId="0" borderId="0" xfId="0"/>
    <xf numFmtId="0" fontId="2" fillId="0" borderId="1" xfId="1" applyFont="1" applyBorder="1" applyAlignment="1">
      <alignment horizontal="center" vertical="center" wrapText="1"/>
    </xf>
    <xf numFmtId="0" fontId="2" fillId="2" borderId="1" xfId="1" applyFont="1" applyFill="1" applyBorder="1" applyAlignment="1">
      <alignment horizontal="center" vertical="center" wrapText="1"/>
    </xf>
    <xf numFmtId="3" fontId="2" fillId="2" borderId="2" xfId="1" applyNumberFormat="1" applyFont="1" applyFill="1" applyBorder="1" applyAlignment="1">
      <alignment horizontal="center" vertical="center" wrapText="1"/>
    </xf>
    <xf numFmtId="3" fontId="2" fillId="0" borderId="2" xfId="1" applyNumberFormat="1" applyFont="1" applyBorder="1" applyAlignment="1">
      <alignment horizontal="center" vertical="center" wrapText="1"/>
    </xf>
    <xf numFmtId="164" fontId="2" fillId="0" borderId="1" xfId="2" applyNumberFormat="1" applyFont="1" applyBorder="1" applyAlignment="1">
      <alignment horizontal="center" vertical="center" wrapText="1"/>
    </xf>
    <xf numFmtId="164" fontId="2" fillId="0" borderId="2" xfId="2" applyNumberFormat="1" applyFont="1" applyBorder="1" applyAlignment="1">
      <alignment horizontal="center" vertical="center" wrapText="1"/>
    </xf>
    <xf numFmtId="164" fontId="2" fillId="0" borderId="1" xfId="1" applyNumberFormat="1" applyFont="1" applyBorder="1" applyAlignment="1">
      <alignment horizontal="center" vertical="center" wrapText="1"/>
    </xf>
    <xf numFmtId="164" fontId="2" fillId="2" borderId="1" xfId="1" applyNumberFormat="1" applyFont="1" applyFill="1" applyBorder="1" applyAlignment="1">
      <alignment horizontal="center" vertical="center" wrapText="1"/>
    </xf>
    <xf numFmtId="10" fontId="2" fillId="0" borderId="1" xfId="1" applyNumberFormat="1" applyFont="1" applyBorder="1" applyAlignment="1">
      <alignment horizontal="center" vertical="center" wrapText="1"/>
    </xf>
    <xf numFmtId="164" fontId="2" fillId="2" borderId="1" xfId="2" applyNumberFormat="1" applyFont="1" applyFill="1" applyBorder="1" applyAlignment="1">
      <alignment horizontal="center" vertical="center" wrapText="1"/>
    </xf>
    <xf numFmtId="0" fontId="6" fillId="2" borderId="6" xfId="1" applyFont="1" applyFill="1" applyBorder="1" applyAlignment="1">
      <alignment horizontal="center"/>
    </xf>
    <xf numFmtId="165" fontId="7" fillId="3" borderId="7" xfId="2" applyNumberFormat="1" applyFont="1" applyFill="1" applyBorder="1" applyAlignment="1">
      <alignment wrapText="1"/>
    </xf>
    <xf numFmtId="0" fontId="6" fillId="2" borderId="9" xfId="1" applyFont="1" applyFill="1" applyBorder="1" applyAlignment="1">
      <alignment horizontal="center"/>
    </xf>
    <xf numFmtId="165" fontId="7" fillId="3" borderId="10" xfId="2" applyNumberFormat="1" applyFont="1" applyFill="1" applyBorder="1" applyAlignment="1">
      <alignment wrapText="1"/>
    </xf>
    <xf numFmtId="0" fontId="6" fillId="0" borderId="9" xfId="1" applyFont="1" applyBorder="1" applyAlignment="1">
      <alignment horizontal="center"/>
    </xf>
    <xf numFmtId="165" fontId="7" fillId="0" borderId="10" xfId="2" applyNumberFormat="1" applyFont="1" applyFill="1" applyBorder="1" applyAlignment="1">
      <alignment wrapText="1"/>
    </xf>
    <xf numFmtId="0" fontId="11" fillId="2" borderId="12" xfId="1" applyFont="1" applyFill="1" applyBorder="1"/>
    <xf numFmtId="3" fontId="11" fillId="2" borderId="12" xfId="2" applyNumberFormat="1" applyFont="1" applyFill="1" applyBorder="1"/>
    <xf numFmtId="3" fontId="11" fillId="2" borderId="13" xfId="2" applyNumberFormat="1" applyFont="1" applyFill="1" applyBorder="1"/>
    <xf numFmtId="167" fontId="8" fillId="0" borderId="7" xfId="2" applyNumberFormat="1" applyFont="1" applyBorder="1" applyAlignment="1">
      <alignment horizontal="center" wrapText="1"/>
    </xf>
    <xf numFmtId="167" fontId="8" fillId="0" borderId="10" xfId="2" applyNumberFormat="1" applyFont="1" applyBorder="1" applyAlignment="1">
      <alignment horizontal="center" wrapText="1"/>
    </xf>
    <xf numFmtId="167" fontId="8" fillId="0" borderId="10" xfId="2" applyNumberFormat="1" applyFont="1" applyFill="1" applyBorder="1" applyAlignment="1">
      <alignment horizontal="center" wrapText="1"/>
    </xf>
    <xf numFmtId="167" fontId="7" fillId="0" borderId="10" xfId="2" applyNumberFormat="1" applyFont="1" applyBorder="1" applyAlignment="1">
      <alignment horizontal="center" wrapText="1"/>
    </xf>
    <xf numFmtId="166" fontId="8" fillId="0" borderId="20" xfId="2" applyNumberFormat="1" applyFont="1" applyBorder="1" applyAlignment="1">
      <alignment horizontal="right" wrapText="1"/>
    </xf>
    <xf numFmtId="166" fontId="8" fillId="0" borderId="7" xfId="2" applyNumberFormat="1" applyFont="1" applyBorder="1" applyAlignment="1">
      <alignment horizontal="right" wrapText="1"/>
    </xf>
    <xf numFmtId="3" fontId="14" fillId="0" borderId="0" xfId="0" applyNumberFormat="1" applyFont="1"/>
    <xf numFmtId="0" fontId="6" fillId="0" borderId="0" xfId="0" applyFont="1"/>
    <xf numFmtId="0" fontId="15" fillId="0" borderId="0" xfId="0" applyFont="1" applyAlignment="1">
      <alignment horizontal="left" vertical="center"/>
    </xf>
    <xf numFmtId="0" fontId="16" fillId="0" borderId="0" xfId="0" applyFont="1" applyAlignment="1">
      <alignment horizontal="center" vertical="center"/>
    </xf>
    <xf numFmtId="0" fontId="16" fillId="0" borderId="0" xfId="0" applyFont="1"/>
    <xf numFmtId="169" fontId="4" fillId="0" borderId="0" xfId="5" applyNumberFormat="1" applyFont="1" applyAlignment="1">
      <alignment horizontal="center" vertical="center"/>
    </xf>
    <xf numFmtId="0" fontId="10" fillId="0" borderId="10" xfId="4" applyFont="1" applyBorder="1" applyAlignment="1">
      <alignment horizontal="center" wrapText="1"/>
    </xf>
    <xf numFmtId="4" fontId="2" fillId="2" borderId="21" xfId="1" applyNumberFormat="1" applyFont="1" applyFill="1" applyBorder="1"/>
    <xf numFmtId="4" fontId="2" fillId="2" borderId="22" xfId="1" applyNumberFormat="1" applyFont="1" applyFill="1" applyBorder="1"/>
    <xf numFmtId="4" fontId="2" fillId="2" borderId="23" xfId="1" applyNumberFormat="1" applyFont="1" applyFill="1" applyBorder="1"/>
    <xf numFmtId="165" fontId="4" fillId="3" borderId="5" xfId="2" applyNumberFormat="1" applyFont="1" applyFill="1" applyBorder="1" applyAlignment="1">
      <alignment horizontal="right" wrapText="1"/>
    </xf>
    <xf numFmtId="166" fontId="5" fillId="0" borderId="5" xfId="2" applyNumberFormat="1" applyFont="1" applyBorder="1" applyAlignment="1">
      <alignment horizontal="right" wrapText="1"/>
    </xf>
    <xf numFmtId="0" fontId="6" fillId="0" borderId="7" xfId="1" applyFont="1" applyBorder="1"/>
    <xf numFmtId="168" fontId="6" fillId="2" borderId="19" xfId="3" applyNumberFormat="1" applyFont="1" applyFill="1" applyBorder="1" applyAlignment="1"/>
    <xf numFmtId="164" fontId="6" fillId="2" borderId="8" xfId="2" applyNumberFormat="1" applyFont="1" applyFill="1" applyBorder="1" applyAlignment="1"/>
    <xf numFmtId="0" fontId="6" fillId="0" borderId="10" xfId="1" applyFont="1" applyBorder="1"/>
    <xf numFmtId="168" fontId="6" fillId="2" borderId="10" xfId="3" applyNumberFormat="1" applyFont="1" applyFill="1" applyBorder="1" applyAlignment="1"/>
    <xf numFmtId="164" fontId="6" fillId="2" borderId="11" xfId="2" applyNumberFormat="1" applyFont="1" applyFill="1" applyBorder="1" applyAlignment="1"/>
    <xf numFmtId="164" fontId="6" fillId="0" borderId="11" xfId="2" applyNumberFormat="1" applyFont="1" applyFill="1" applyBorder="1" applyAlignment="1"/>
    <xf numFmtId="0" fontId="6" fillId="2" borderId="7" xfId="1" applyFont="1" applyFill="1" applyBorder="1" applyAlignment="1">
      <alignment horizontal="center" wrapText="1"/>
    </xf>
    <xf numFmtId="0" fontId="6" fillId="0" borderId="14" xfId="1" applyFont="1" applyBorder="1" applyAlignment="1">
      <alignment horizontal="center" vertical="center" wrapText="1"/>
    </xf>
    <xf numFmtId="0" fontId="6" fillId="0" borderId="15" xfId="1" applyFont="1" applyBorder="1" applyAlignment="1">
      <alignment horizontal="center" vertical="center" wrapText="1"/>
    </xf>
    <xf numFmtId="0" fontId="6" fillId="0" borderId="16" xfId="1" applyFont="1" applyBorder="1" applyAlignment="1">
      <alignment horizontal="center" vertical="center" wrapText="1"/>
    </xf>
    <xf numFmtId="0" fontId="6" fillId="0" borderId="17" xfId="1" applyFont="1" applyBorder="1" applyAlignment="1">
      <alignment horizontal="center" vertical="center" wrapText="1"/>
    </xf>
    <xf numFmtId="0" fontId="6" fillId="0" borderId="0" xfId="1" applyFont="1" applyAlignment="1">
      <alignment horizontal="center" vertical="center" wrapText="1"/>
    </xf>
    <xf numFmtId="0" fontId="6" fillId="0" borderId="18" xfId="1" applyFont="1" applyBorder="1" applyAlignment="1">
      <alignment horizontal="center" vertical="center" wrapText="1"/>
    </xf>
    <xf numFmtId="0" fontId="6" fillId="0" borderId="18" xfId="1" applyFont="1" applyBorder="1" applyAlignment="1">
      <alignment horizontal="center" vertical="center"/>
    </xf>
    <xf numFmtId="0" fontId="6" fillId="0" borderId="0" xfId="1" applyFont="1" applyAlignment="1">
      <alignment horizontal="center" vertical="center"/>
    </xf>
    <xf numFmtId="0" fontId="6" fillId="3" borderId="3" xfId="0" applyFont="1" applyFill="1" applyBorder="1" applyAlignment="1">
      <alignment horizontal="center"/>
    </xf>
    <xf numFmtId="0" fontId="6" fillId="3" borderId="4" xfId="0" applyFont="1" applyFill="1" applyBorder="1" applyAlignment="1">
      <alignment horizontal="center"/>
    </xf>
    <xf numFmtId="0" fontId="6" fillId="3" borderId="2" xfId="0" applyFont="1" applyFill="1" applyBorder="1" applyAlignment="1">
      <alignment horizontal="center"/>
    </xf>
  </cellXfs>
  <cellStyles count="6">
    <cellStyle name="Comma" xfId="5" builtinId="3"/>
    <cellStyle name="Comma 3" xfId="2" xr:uid="{E72B26A7-F5A5-428B-8C02-F6A5D9012C14}"/>
    <cellStyle name="Normal" xfId="0" builtinId="0"/>
    <cellStyle name="Normal 5" xfId="1" xr:uid="{892A1A61-EC3D-4565-AD0F-B9C395D5FFFD}"/>
    <cellStyle name="Normal_Sheet1" xfId="4" xr:uid="{D98ACD75-6B88-4799-AE4F-344A3181F83E}"/>
    <cellStyle name="Percent 2" xfId="3" xr:uid="{F1CD24EF-D30A-4198-8B68-C50046F8DFC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283369</xdr:colOff>
      <xdr:row>0</xdr:row>
      <xdr:rowOff>104775</xdr:rowOff>
    </xdr:from>
    <xdr:to>
      <xdr:col>3</xdr:col>
      <xdr:colOff>1445419</xdr:colOff>
      <xdr:row>0</xdr:row>
      <xdr:rowOff>705565</xdr:rowOff>
    </xdr:to>
    <xdr:pic>
      <xdr:nvPicPr>
        <xdr:cNvPr id="2" name="Picture 1">
          <a:extLst>
            <a:ext uri="{FF2B5EF4-FFF2-40B4-BE49-F238E27FC236}">
              <a16:creationId xmlns:a16="http://schemas.microsoft.com/office/drawing/2014/main" id="{FDB31F54-E775-455D-A8E5-1141A46CF9BA}"/>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a:stretch/>
      </xdr:blipFill>
      <xdr:spPr>
        <a:xfrm>
          <a:off x="366713" y="104775"/>
          <a:ext cx="2543175" cy="600790"/>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625733-07F8-4F46-A2AC-E18AE529CEDF}">
  <dimension ref="A1:P101"/>
  <sheetViews>
    <sheetView tabSelected="1" zoomScale="80" zoomScaleNormal="80" workbookViewId="0">
      <selection sqref="A1:E1"/>
    </sheetView>
  </sheetViews>
  <sheetFormatPr defaultRowHeight="15" x14ac:dyDescent="0.25"/>
  <cols>
    <col min="1" max="1" width="1.28515625" customWidth="1"/>
    <col min="2" max="3" width="10.42578125" customWidth="1"/>
    <col min="4" max="4" width="61" bestFit="1" customWidth="1"/>
    <col min="5" max="16" width="18.28515625" customWidth="1"/>
  </cols>
  <sheetData>
    <row r="1" spans="1:16" s="27" customFormat="1" ht="64.5" customHeight="1" thickBot="1" x14ac:dyDescent="0.3">
      <c r="A1" s="54"/>
      <c r="B1" s="55"/>
      <c r="C1" s="55"/>
      <c r="D1" s="55"/>
      <c r="E1" s="56"/>
      <c r="F1" s="26"/>
    </row>
    <row r="2" spans="1:16" s="27" customFormat="1" ht="18.75" x14ac:dyDescent="0.25">
      <c r="B2" s="28" t="s">
        <v>110</v>
      </c>
      <c r="C2" s="28"/>
      <c r="D2" s="29"/>
      <c r="E2" s="30"/>
      <c r="F2" s="26"/>
    </row>
    <row r="3" spans="1:16" s="27" customFormat="1" ht="19.5" thickBot="1" x14ac:dyDescent="0.3">
      <c r="B3" s="30"/>
      <c r="C3" s="30"/>
      <c r="D3" s="28"/>
      <c r="F3" s="31"/>
    </row>
    <row r="4" spans="1:16" ht="117" customHeight="1" thickBot="1" x14ac:dyDescent="0.3">
      <c r="B4" s="1" t="s">
        <v>0</v>
      </c>
      <c r="C4" s="1" t="s">
        <v>1</v>
      </c>
      <c r="D4" s="2" t="s">
        <v>2</v>
      </c>
      <c r="E4" s="3" t="s">
        <v>3</v>
      </c>
      <c r="F4" s="4" t="s">
        <v>4</v>
      </c>
      <c r="G4" s="5" t="s">
        <v>5</v>
      </c>
      <c r="H4" s="5" t="s">
        <v>6</v>
      </c>
      <c r="I4" s="6" t="s">
        <v>7</v>
      </c>
      <c r="J4" s="6" t="s">
        <v>8</v>
      </c>
      <c r="K4" s="7" t="s">
        <v>9</v>
      </c>
      <c r="L4" s="8" t="s">
        <v>10</v>
      </c>
      <c r="M4" s="9" t="s">
        <v>11</v>
      </c>
      <c r="N4" s="8" t="s">
        <v>12</v>
      </c>
      <c r="O4" s="10" t="s">
        <v>13</v>
      </c>
      <c r="P4" s="10" t="s">
        <v>14</v>
      </c>
    </row>
    <row r="5" spans="1:16" ht="15.75" thickBot="1" x14ac:dyDescent="0.3">
      <c r="B5" s="33" t="s">
        <v>15</v>
      </c>
      <c r="C5" s="34"/>
      <c r="D5" s="35"/>
      <c r="E5" s="36">
        <f>SUM(E6:E94)</f>
        <v>162261.73986381822</v>
      </c>
      <c r="F5" s="36"/>
      <c r="G5" s="37">
        <f>SUM(G6:G94)</f>
        <v>63765473.51000002</v>
      </c>
      <c r="H5" s="37">
        <f t="shared" ref="H5:L5" si="0">SUM(H6:H94)</f>
        <v>36364192.670000017</v>
      </c>
      <c r="I5" s="37">
        <f t="shared" si="0"/>
        <v>9083629.6899999995</v>
      </c>
      <c r="J5" s="37">
        <f t="shared" si="0"/>
        <v>2323472.8900000006</v>
      </c>
      <c r="K5" s="37">
        <f t="shared" si="0"/>
        <v>835616.27999999991</v>
      </c>
      <c r="L5" s="37">
        <f t="shared" si="0"/>
        <v>3952436.5399999982</v>
      </c>
      <c r="M5" s="36"/>
      <c r="N5" s="37">
        <f>SUM(N6:N94)</f>
        <v>116324821.58000006</v>
      </c>
      <c r="O5" s="37">
        <f>SUM(O6:O94)</f>
        <v>13670327.119999997</v>
      </c>
      <c r="P5" s="37">
        <f>SUM(P6:P94)</f>
        <v>102654494.46000005</v>
      </c>
    </row>
    <row r="6" spans="1:16" x14ac:dyDescent="0.25">
      <c r="B6" s="11">
        <v>1</v>
      </c>
      <c r="C6" s="45">
        <v>1</v>
      </c>
      <c r="D6" s="38" t="s">
        <v>16</v>
      </c>
      <c r="E6" s="12">
        <v>31846.77</v>
      </c>
      <c r="F6" s="20">
        <v>1</v>
      </c>
      <c r="G6" s="25">
        <v>6527814.3399999999</v>
      </c>
      <c r="H6" s="25">
        <v>4184394.29</v>
      </c>
      <c r="I6" s="25">
        <v>245246.00999999998</v>
      </c>
      <c r="J6" s="25">
        <v>134612.4</v>
      </c>
      <c r="K6" s="25">
        <v>26872.68</v>
      </c>
      <c r="L6" s="25">
        <v>405115.44</v>
      </c>
      <c r="M6" s="39">
        <f t="shared" ref="M6:M37" si="1">L6/(N6-L6)</f>
        <v>3.6434718615418485E-2</v>
      </c>
      <c r="N6" s="25">
        <v>11524055.16</v>
      </c>
      <c r="O6" s="25">
        <v>559928.17000000004</v>
      </c>
      <c r="P6" s="40">
        <f t="shared" ref="P6:P37" si="2">N6-O6</f>
        <v>10964126.99</v>
      </c>
    </row>
    <row r="7" spans="1:16" x14ac:dyDescent="0.25">
      <c r="B7" s="13">
        <v>97</v>
      </c>
      <c r="C7" s="32">
        <v>1</v>
      </c>
      <c r="D7" s="41" t="s">
        <v>21</v>
      </c>
      <c r="E7" s="14">
        <v>44173.490000000005</v>
      </c>
      <c r="F7" s="21">
        <v>1</v>
      </c>
      <c r="G7" s="24">
        <v>13918461.219999999</v>
      </c>
      <c r="H7" s="24">
        <v>15088147.310000001</v>
      </c>
      <c r="I7" s="24">
        <v>3215575.73</v>
      </c>
      <c r="J7" s="24">
        <v>1164258.76</v>
      </c>
      <c r="K7" s="24">
        <v>507981.85</v>
      </c>
      <c r="L7" s="24">
        <v>1186502.1299999999</v>
      </c>
      <c r="M7" s="42">
        <f t="shared" si="1"/>
        <v>3.5005819822898798E-2</v>
      </c>
      <c r="N7" s="24">
        <v>35080927</v>
      </c>
      <c r="O7" s="24">
        <v>6250625.0999999996</v>
      </c>
      <c r="P7" s="43">
        <f t="shared" si="2"/>
        <v>28830301.899999999</v>
      </c>
    </row>
    <row r="8" spans="1:16" x14ac:dyDescent="0.25">
      <c r="B8" s="13">
        <v>172</v>
      </c>
      <c r="C8" s="32">
        <v>1</v>
      </c>
      <c r="D8" s="41" t="s">
        <v>22</v>
      </c>
      <c r="E8" s="14">
        <v>29421.569999999996</v>
      </c>
      <c r="F8" s="21">
        <v>0</v>
      </c>
      <c r="G8" s="24">
        <v>14149288.9</v>
      </c>
      <c r="H8" s="24">
        <v>5575484.1000000006</v>
      </c>
      <c r="I8" s="24">
        <v>140388.99</v>
      </c>
      <c r="J8" s="24">
        <v>353795.22</v>
      </c>
      <c r="K8" s="24">
        <v>88652.19</v>
      </c>
      <c r="L8" s="24">
        <v>655165.5</v>
      </c>
      <c r="M8" s="42">
        <f t="shared" si="1"/>
        <v>3.2262069212341656E-2</v>
      </c>
      <c r="N8" s="24">
        <v>20962774.899999999</v>
      </c>
      <c r="O8" s="24">
        <v>2220010.56</v>
      </c>
      <c r="P8" s="43">
        <f t="shared" si="2"/>
        <v>18742764.34</v>
      </c>
    </row>
    <row r="9" spans="1:16" x14ac:dyDescent="0.25">
      <c r="B9" s="13">
        <v>21</v>
      </c>
      <c r="C9" s="32">
        <v>4</v>
      </c>
      <c r="D9" s="41" t="s">
        <v>17</v>
      </c>
      <c r="E9" s="14">
        <v>5157.9799999999996</v>
      </c>
      <c r="F9" s="23">
        <v>0</v>
      </c>
      <c r="G9" s="24">
        <v>3746865.7300000004</v>
      </c>
      <c r="H9" s="24">
        <v>731712.7</v>
      </c>
      <c r="I9" s="24">
        <v>310799.55</v>
      </c>
      <c r="J9" s="24">
        <v>95365.27</v>
      </c>
      <c r="K9" s="24">
        <v>5767.58</v>
      </c>
      <c r="L9" s="24">
        <v>159176.85</v>
      </c>
      <c r="M9" s="42">
        <f t="shared" si="1"/>
        <v>3.2548102955535223E-2</v>
      </c>
      <c r="N9" s="24">
        <v>5049687.68</v>
      </c>
      <c r="O9" s="24">
        <v>209567.97</v>
      </c>
      <c r="P9" s="43">
        <f t="shared" si="2"/>
        <v>4840119.71</v>
      </c>
    </row>
    <row r="10" spans="1:16" x14ac:dyDescent="0.25">
      <c r="B10" s="13">
        <v>87</v>
      </c>
      <c r="C10" s="32">
        <v>4</v>
      </c>
      <c r="D10" s="41" t="s">
        <v>20</v>
      </c>
      <c r="E10" s="14">
        <v>9441.2808000000005</v>
      </c>
      <c r="F10" s="21">
        <v>0</v>
      </c>
      <c r="G10" s="24">
        <v>5247952.76</v>
      </c>
      <c r="H10" s="24">
        <v>1891528.6</v>
      </c>
      <c r="I10" s="24">
        <v>50624.56</v>
      </c>
      <c r="J10" s="24">
        <v>52367.039999999994</v>
      </c>
      <c r="K10" s="24">
        <v>12300.36</v>
      </c>
      <c r="L10" s="24">
        <v>230578.73</v>
      </c>
      <c r="M10" s="42">
        <f t="shared" si="1"/>
        <v>3.1783037157665464E-2</v>
      </c>
      <c r="N10" s="24">
        <v>7485352.0499999998</v>
      </c>
      <c r="O10" s="24">
        <v>796115.99</v>
      </c>
      <c r="P10" s="43">
        <f t="shared" si="2"/>
        <v>6689236.0599999996</v>
      </c>
    </row>
    <row r="11" spans="1:16" x14ac:dyDescent="0.25">
      <c r="B11" s="13">
        <v>183</v>
      </c>
      <c r="C11" s="32">
        <v>4</v>
      </c>
      <c r="D11" s="41" t="s">
        <v>23</v>
      </c>
      <c r="E11" s="14">
        <v>10299.81</v>
      </c>
      <c r="F11" s="21">
        <v>1</v>
      </c>
      <c r="G11" s="24">
        <v>4913806.2</v>
      </c>
      <c r="H11" s="24">
        <v>1927097.42</v>
      </c>
      <c r="I11" s="24">
        <v>302835.58</v>
      </c>
      <c r="J11" s="24">
        <v>46743.049999999996</v>
      </c>
      <c r="K11" s="24">
        <v>1405.67</v>
      </c>
      <c r="L11" s="24">
        <v>225994.94</v>
      </c>
      <c r="M11" s="42">
        <f t="shared" si="1"/>
        <v>3.1423590372081325E-2</v>
      </c>
      <c r="N11" s="24">
        <v>7417882.8600000003</v>
      </c>
      <c r="O11" s="24">
        <v>565548.59</v>
      </c>
      <c r="P11" s="43">
        <f t="shared" si="2"/>
        <v>6852334.2700000005</v>
      </c>
    </row>
    <row r="12" spans="1:16" x14ac:dyDescent="0.25">
      <c r="B12" s="15">
        <v>190</v>
      </c>
      <c r="C12" s="32">
        <v>4</v>
      </c>
      <c r="D12" s="41" t="s">
        <v>24</v>
      </c>
      <c r="E12" s="16">
        <v>2993.46</v>
      </c>
      <c r="F12" s="22">
        <v>1</v>
      </c>
      <c r="G12" s="24">
        <v>1923610.61</v>
      </c>
      <c r="H12" s="24">
        <v>717784.1</v>
      </c>
      <c r="I12" s="24">
        <v>330629.44</v>
      </c>
      <c r="J12" s="24">
        <v>35591.72</v>
      </c>
      <c r="K12" s="24">
        <v>45474.34</v>
      </c>
      <c r="L12" s="24">
        <v>152654.51</v>
      </c>
      <c r="M12" s="42">
        <f t="shared" si="1"/>
        <v>4.9999999836231504E-2</v>
      </c>
      <c r="N12" s="24">
        <v>3205744.72</v>
      </c>
      <c r="O12" s="24">
        <v>516233.47</v>
      </c>
      <c r="P12" s="44">
        <f t="shared" si="2"/>
        <v>2689511.25</v>
      </c>
    </row>
    <row r="13" spans="1:16" x14ac:dyDescent="0.25">
      <c r="B13" s="13">
        <v>324</v>
      </c>
      <c r="C13" s="32">
        <v>4</v>
      </c>
      <c r="D13" s="41" t="s">
        <v>33</v>
      </c>
      <c r="E13" s="14">
        <v>6585.7099999999991</v>
      </c>
      <c r="F13" s="21">
        <v>0</v>
      </c>
      <c r="G13" s="24">
        <v>4177676.8600000003</v>
      </c>
      <c r="H13" s="24">
        <v>2114234.87</v>
      </c>
      <c r="I13" s="24">
        <v>6813.84</v>
      </c>
      <c r="J13" s="24">
        <v>63318.89</v>
      </c>
      <c r="K13" s="24">
        <v>52682.720000000001</v>
      </c>
      <c r="L13" s="24">
        <v>252745.48</v>
      </c>
      <c r="M13" s="42">
        <f t="shared" si="1"/>
        <v>3.9400815172314162E-2</v>
      </c>
      <c r="N13" s="24">
        <v>6667472.6600000001</v>
      </c>
      <c r="O13" s="24">
        <v>943052.34000000008</v>
      </c>
      <c r="P13" s="43">
        <f t="shared" si="2"/>
        <v>5724420.3200000003</v>
      </c>
    </row>
    <row r="14" spans="1:16" x14ac:dyDescent="0.25">
      <c r="B14" s="13">
        <v>878</v>
      </c>
      <c r="C14" s="32">
        <v>4</v>
      </c>
      <c r="D14" s="41" t="s">
        <v>82</v>
      </c>
      <c r="E14" s="14">
        <v>6670.6100000000006</v>
      </c>
      <c r="F14" s="21">
        <v>1</v>
      </c>
      <c r="G14" s="24">
        <v>2537044.84</v>
      </c>
      <c r="H14" s="24">
        <v>1597049.67</v>
      </c>
      <c r="I14" s="24">
        <v>287601.24</v>
      </c>
      <c r="J14" s="24">
        <v>142177.60999999999</v>
      </c>
      <c r="K14" s="24">
        <v>21268.34</v>
      </c>
      <c r="L14" s="24">
        <v>165730.95000000001</v>
      </c>
      <c r="M14" s="42">
        <f t="shared" si="1"/>
        <v>3.6145218805342487E-2</v>
      </c>
      <c r="N14" s="24">
        <v>4750872.6500000004</v>
      </c>
      <c r="O14" s="24">
        <v>886770.85999999987</v>
      </c>
      <c r="P14" s="43">
        <f t="shared" si="2"/>
        <v>3864101.7900000005</v>
      </c>
    </row>
    <row r="15" spans="1:16" x14ac:dyDescent="0.25">
      <c r="B15" s="13">
        <v>272</v>
      </c>
      <c r="C15" s="32">
        <v>5</v>
      </c>
      <c r="D15" s="41" t="s">
        <v>29</v>
      </c>
      <c r="E15" s="14">
        <v>304.44293189280711</v>
      </c>
      <c r="F15" s="21">
        <v>0</v>
      </c>
      <c r="G15" s="24">
        <v>102113.16</v>
      </c>
      <c r="H15" s="24">
        <v>0</v>
      </c>
      <c r="I15" s="24">
        <v>0</v>
      </c>
      <c r="J15" s="24">
        <v>1587</v>
      </c>
      <c r="K15" s="24">
        <v>0</v>
      </c>
      <c r="L15" s="24">
        <v>3142.74</v>
      </c>
      <c r="M15" s="42">
        <f t="shared" si="1"/>
        <v>3.0306028457429576E-2</v>
      </c>
      <c r="N15" s="24">
        <v>106842.9</v>
      </c>
      <c r="O15" s="24">
        <v>0</v>
      </c>
      <c r="P15" s="43">
        <f t="shared" si="2"/>
        <v>106842.9</v>
      </c>
    </row>
    <row r="16" spans="1:16" x14ac:dyDescent="0.25">
      <c r="B16" s="13">
        <v>613</v>
      </c>
      <c r="C16" s="32">
        <v>5</v>
      </c>
      <c r="D16" s="41" t="s">
        <v>105</v>
      </c>
      <c r="E16" s="14">
        <v>97.818240070685036</v>
      </c>
      <c r="F16" s="21">
        <v>1</v>
      </c>
      <c r="G16" s="24">
        <v>101011.6</v>
      </c>
      <c r="H16" s="24">
        <v>16485.77</v>
      </c>
      <c r="I16" s="24">
        <v>0</v>
      </c>
      <c r="J16" s="24">
        <v>0</v>
      </c>
      <c r="K16" s="24">
        <v>0</v>
      </c>
      <c r="L16" s="24">
        <v>3524.92</v>
      </c>
      <c r="M16" s="42">
        <f t="shared" si="1"/>
        <v>2.9999990638088326E-2</v>
      </c>
      <c r="N16" s="24">
        <v>121022.29</v>
      </c>
      <c r="O16" s="24">
        <v>0</v>
      </c>
      <c r="P16" s="43">
        <f t="shared" si="2"/>
        <v>121022.29</v>
      </c>
    </row>
    <row r="17" spans="2:16" x14ac:dyDescent="0.25">
      <c r="B17" s="13">
        <v>885</v>
      </c>
      <c r="C17" s="32">
        <v>5</v>
      </c>
      <c r="D17" s="41" t="s">
        <v>83</v>
      </c>
      <c r="E17" s="14">
        <v>405.32000000000005</v>
      </c>
      <c r="F17" s="21">
        <v>0</v>
      </c>
      <c r="G17" s="24">
        <v>172996.17</v>
      </c>
      <c r="H17" s="24">
        <v>77169.429999999993</v>
      </c>
      <c r="I17" s="24">
        <v>5402.93</v>
      </c>
      <c r="J17" s="24">
        <v>0</v>
      </c>
      <c r="K17" s="24">
        <v>0</v>
      </c>
      <c r="L17" s="24">
        <v>7667.06</v>
      </c>
      <c r="M17" s="42">
        <f t="shared" si="1"/>
        <v>3.000001604266378E-2</v>
      </c>
      <c r="N17" s="24">
        <v>263235.59000000003</v>
      </c>
      <c r="O17" s="24">
        <v>32286.87</v>
      </c>
      <c r="P17" s="43">
        <f t="shared" si="2"/>
        <v>230948.72000000003</v>
      </c>
    </row>
    <row r="18" spans="2:16" x14ac:dyDescent="0.25">
      <c r="B18" s="13">
        <v>394</v>
      </c>
      <c r="C18" s="32">
        <v>6</v>
      </c>
      <c r="D18" s="41" t="s">
        <v>36</v>
      </c>
      <c r="E18" s="14">
        <v>437.02000000000004</v>
      </c>
      <c r="F18" s="21">
        <v>0</v>
      </c>
      <c r="G18" s="24">
        <v>134254.31</v>
      </c>
      <c r="H18" s="24">
        <v>223829.45</v>
      </c>
      <c r="I18" s="24">
        <v>107848.87</v>
      </c>
      <c r="J18" s="24">
        <v>2548.21</v>
      </c>
      <c r="K18" s="24">
        <v>0</v>
      </c>
      <c r="L18" s="24">
        <v>22982.42</v>
      </c>
      <c r="M18" s="42">
        <f t="shared" si="1"/>
        <v>4.9057331779032834E-2</v>
      </c>
      <c r="N18" s="24">
        <v>491463.26</v>
      </c>
      <c r="O18" s="24">
        <v>13384.7</v>
      </c>
      <c r="P18" s="43">
        <f t="shared" si="2"/>
        <v>478078.56</v>
      </c>
    </row>
    <row r="19" spans="2:16" x14ac:dyDescent="0.25">
      <c r="B19" s="13">
        <v>414</v>
      </c>
      <c r="C19" s="32">
        <v>6</v>
      </c>
      <c r="D19" s="41" t="s">
        <v>37</v>
      </c>
      <c r="E19" s="14">
        <v>203.4613978302298</v>
      </c>
      <c r="F19" s="21">
        <v>1</v>
      </c>
      <c r="G19" s="24">
        <v>246658.31</v>
      </c>
      <c r="H19" s="24">
        <v>0</v>
      </c>
      <c r="I19" s="24">
        <v>0</v>
      </c>
      <c r="J19" s="24">
        <v>10971</v>
      </c>
      <c r="K19" s="24">
        <v>2709.67</v>
      </c>
      <c r="L19" s="24">
        <v>8376.18</v>
      </c>
      <c r="M19" s="42">
        <f t="shared" si="1"/>
        <v>3.2174129283290581E-2</v>
      </c>
      <c r="N19" s="24">
        <v>268715.15999999997</v>
      </c>
      <c r="O19" s="24">
        <v>8325.36</v>
      </c>
      <c r="P19" s="43">
        <f t="shared" si="2"/>
        <v>260389.8</v>
      </c>
    </row>
    <row r="20" spans="2:16" x14ac:dyDescent="0.25">
      <c r="B20" s="13">
        <v>426</v>
      </c>
      <c r="C20" s="32">
        <v>6</v>
      </c>
      <c r="D20" s="41" t="s">
        <v>40</v>
      </c>
      <c r="E20" s="14">
        <v>356.03967427499833</v>
      </c>
      <c r="F20" s="21">
        <v>0</v>
      </c>
      <c r="G20" s="24">
        <v>147444</v>
      </c>
      <c r="H20" s="24">
        <v>0</v>
      </c>
      <c r="I20" s="24">
        <v>62636.46</v>
      </c>
      <c r="J20" s="24">
        <v>1000</v>
      </c>
      <c r="K20" s="24">
        <v>0</v>
      </c>
      <c r="L20" s="24">
        <v>6352.41</v>
      </c>
      <c r="M20" s="42">
        <f t="shared" si="1"/>
        <v>3.0094732596281058E-2</v>
      </c>
      <c r="N20" s="24">
        <v>217432.87</v>
      </c>
      <c r="O20" s="24">
        <v>0</v>
      </c>
      <c r="P20" s="43">
        <f t="shared" si="2"/>
        <v>217432.87</v>
      </c>
    </row>
    <row r="21" spans="2:16" x14ac:dyDescent="0.25">
      <c r="B21" s="13">
        <v>443</v>
      </c>
      <c r="C21" s="32">
        <v>6</v>
      </c>
      <c r="D21" s="41" t="s">
        <v>42</v>
      </c>
      <c r="E21" s="14">
        <v>14</v>
      </c>
      <c r="F21" s="21">
        <v>1</v>
      </c>
      <c r="G21" s="24">
        <v>15385.7</v>
      </c>
      <c r="H21" s="24">
        <v>0</v>
      </c>
      <c r="I21" s="24">
        <v>0</v>
      </c>
      <c r="J21" s="24">
        <v>0</v>
      </c>
      <c r="K21" s="24">
        <v>0</v>
      </c>
      <c r="L21" s="24">
        <v>461.57</v>
      </c>
      <c r="M21" s="42">
        <f t="shared" si="1"/>
        <v>2.9999935004582177E-2</v>
      </c>
      <c r="N21" s="24">
        <v>15847.27</v>
      </c>
      <c r="O21" s="24">
        <v>0</v>
      </c>
      <c r="P21" s="43">
        <f t="shared" si="2"/>
        <v>15847.27</v>
      </c>
    </row>
    <row r="22" spans="2:16" x14ac:dyDescent="0.25">
      <c r="B22" s="13">
        <v>603</v>
      </c>
      <c r="C22" s="32">
        <v>6</v>
      </c>
      <c r="D22" s="41" t="s">
        <v>48</v>
      </c>
      <c r="E22" s="14">
        <v>94.399915301762761</v>
      </c>
      <c r="F22" s="21">
        <v>1</v>
      </c>
      <c r="G22" s="24">
        <v>91948.96</v>
      </c>
      <c r="H22" s="24">
        <v>0</v>
      </c>
      <c r="I22" s="24">
        <v>0</v>
      </c>
      <c r="J22" s="24">
        <v>9171.18</v>
      </c>
      <c r="K22" s="24">
        <v>0</v>
      </c>
      <c r="L22" s="24">
        <v>3217.03</v>
      </c>
      <c r="M22" s="42">
        <f t="shared" si="1"/>
        <v>3.1813939339878292E-2</v>
      </c>
      <c r="N22" s="24">
        <v>104337.17</v>
      </c>
      <c r="O22" s="24">
        <v>0</v>
      </c>
      <c r="P22" s="43">
        <f t="shared" si="2"/>
        <v>104337.17</v>
      </c>
    </row>
    <row r="23" spans="2:16" x14ac:dyDescent="0.25">
      <c r="B23" s="13">
        <v>618</v>
      </c>
      <c r="C23" s="32">
        <v>6</v>
      </c>
      <c r="D23" s="41" t="s">
        <v>53</v>
      </c>
      <c r="E23" s="14">
        <v>20.976086483645119</v>
      </c>
      <c r="F23" s="21">
        <v>0</v>
      </c>
      <c r="G23" s="24">
        <v>14658.6</v>
      </c>
      <c r="H23" s="24">
        <v>0</v>
      </c>
      <c r="I23" s="24">
        <v>0</v>
      </c>
      <c r="J23" s="24">
        <v>0</v>
      </c>
      <c r="K23" s="24">
        <v>0</v>
      </c>
      <c r="L23" s="24">
        <v>439.76</v>
      </c>
      <c r="M23" s="42">
        <f t="shared" si="1"/>
        <v>3.0000136438677636E-2</v>
      </c>
      <c r="N23" s="24">
        <v>15098.36</v>
      </c>
      <c r="O23" s="24">
        <v>0</v>
      </c>
      <c r="P23" s="43">
        <f t="shared" si="2"/>
        <v>15098.36</v>
      </c>
    </row>
    <row r="24" spans="2:16" x14ac:dyDescent="0.25">
      <c r="B24" s="13">
        <v>623</v>
      </c>
      <c r="C24" s="32">
        <v>6</v>
      </c>
      <c r="D24" s="41" t="s">
        <v>54</v>
      </c>
      <c r="E24" s="14">
        <v>360.82787923186612</v>
      </c>
      <c r="F24" s="21">
        <v>0</v>
      </c>
      <c r="G24" s="24">
        <v>129958</v>
      </c>
      <c r="H24" s="24">
        <v>0</v>
      </c>
      <c r="I24" s="24">
        <v>0</v>
      </c>
      <c r="J24" s="24">
        <v>0</v>
      </c>
      <c r="K24" s="24">
        <v>0</v>
      </c>
      <c r="L24" s="24">
        <v>3898.74</v>
      </c>
      <c r="M24" s="42">
        <f t="shared" si="1"/>
        <v>3.0000000000000002E-2</v>
      </c>
      <c r="N24" s="24">
        <v>133856.74</v>
      </c>
      <c r="O24" s="24">
        <v>0</v>
      </c>
      <c r="P24" s="43">
        <f t="shared" si="2"/>
        <v>133856.74</v>
      </c>
    </row>
    <row r="25" spans="2:16" x14ac:dyDescent="0.25">
      <c r="B25" s="13">
        <v>627</v>
      </c>
      <c r="C25" s="32">
        <v>6</v>
      </c>
      <c r="D25" s="41" t="s">
        <v>55</v>
      </c>
      <c r="E25" s="14">
        <v>183.05086031726864</v>
      </c>
      <c r="F25" s="23">
        <v>0</v>
      </c>
      <c r="G25" s="24">
        <v>35913.49</v>
      </c>
      <c r="H25" s="24">
        <v>0</v>
      </c>
      <c r="I25" s="24">
        <v>0</v>
      </c>
      <c r="J25" s="24">
        <v>0</v>
      </c>
      <c r="K25" s="24">
        <v>0</v>
      </c>
      <c r="L25" s="24">
        <v>1077.4000000000001</v>
      </c>
      <c r="M25" s="42">
        <f t="shared" si="1"/>
        <v>2.9999869129956464E-2</v>
      </c>
      <c r="N25" s="24">
        <v>36990.89</v>
      </c>
      <c r="O25" s="24">
        <v>0</v>
      </c>
      <c r="P25" s="43">
        <f t="shared" si="2"/>
        <v>36990.89</v>
      </c>
    </row>
    <row r="26" spans="2:16" x14ac:dyDescent="0.25">
      <c r="B26" s="13">
        <v>694</v>
      </c>
      <c r="C26" s="32">
        <v>6</v>
      </c>
      <c r="D26" s="41" t="s">
        <v>58</v>
      </c>
      <c r="E26" s="14">
        <v>27.98</v>
      </c>
      <c r="F26" s="23">
        <v>1</v>
      </c>
      <c r="G26" s="24">
        <v>254472.14</v>
      </c>
      <c r="H26" s="24">
        <v>7643.42</v>
      </c>
      <c r="I26" s="24">
        <v>3074.62</v>
      </c>
      <c r="J26" s="24">
        <v>250</v>
      </c>
      <c r="K26" s="24">
        <v>4134.68</v>
      </c>
      <c r="L26" s="24">
        <v>13325.87</v>
      </c>
      <c r="M26" s="42">
        <f t="shared" si="1"/>
        <v>4.9432910769201553E-2</v>
      </c>
      <c r="N26" s="24">
        <v>282900.73</v>
      </c>
      <c r="O26" s="24">
        <v>0</v>
      </c>
      <c r="P26" s="43">
        <f t="shared" si="2"/>
        <v>282900.73</v>
      </c>
    </row>
    <row r="27" spans="2:16" x14ac:dyDescent="0.25">
      <c r="B27" s="13">
        <v>706</v>
      </c>
      <c r="C27" s="32">
        <v>6</v>
      </c>
      <c r="D27" s="41" t="s">
        <v>59</v>
      </c>
      <c r="E27" s="14">
        <v>50.523516980665221</v>
      </c>
      <c r="F27" s="23">
        <v>1</v>
      </c>
      <c r="G27" s="24">
        <v>37636.1</v>
      </c>
      <c r="H27" s="24">
        <v>21472.49</v>
      </c>
      <c r="I27" s="24">
        <v>11844.54</v>
      </c>
      <c r="J27" s="24">
        <v>1050</v>
      </c>
      <c r="K27" s="24">
        <v>0</v>
      </c>
      <c r="L27" s="24">
        <v>2181.09</v>
      </c>
      <c r="M27" s="42">
        <f t="shared" si="1"/>
        <v>3.0291599823507674E-2</v>
      </c>
      <c r="N27" s="24">
        <v>74184.22</v>
      </c>
      <c r="O27" s="24">
        <v>0</v>
      </c>
      <c r="P27" s="43">
        <f t="shared" si="2"/>
        <v>74184.22</v>
      </c>
    </row>
    <row r="28" spans="2:16" x14ac:dyDescent="0.25">
      <c r="B28" s="13">
        <v>743</v>
      </c>
      <c r="C28" s="32">
        <v>6</v>
      </c>
      <c r="D28" s="41" t="s">
        <v>63</v>
      </c>
      <c r="E28" s="14">
        <v>64.860174130323429</v>
      </c>
      <c r="F28" s="21">
        <v>1</v>
      </c>
      <c r="G28" s="24">
        <v>81981.73</v>
      </c>
      <c r="H28" s="24">
        <v>35924.06</v>
      </c>
      <c r="I28" s="24">
        <v>0</v>
      </c>
      <c r="J28" s="24">
        <v>0</v>
      </c>
      <c r="K28" s="24">
        <v>565.98</v>
      </c>
      <c r="L28" s="24">
        <v>3631.15</v>
      </c>
      <c r="M28" s="42">
        <f t="shared" si="1"/>
        <v>3.0649917697692878E-2</v>
      </c>
      <c r="N28" s="24">
        <v>122102.92</v>
      </c>
      <c r="O28" s="24">
        <v>0</v>
      </c>
      <c r="P28" s="43">
        <f t="shared" si="2"/>
        <v>122102.92</v>
      </c>
    </row>
    <row r="29" spans="2:16" x14ac:dyDescent="0.25">
      <c r="B29" s="13">
        <v>747</v>
      </c>
      <c r="C29" s="32">
        <v>6</v>
      </c>
      <c r="D29" s="41" t="s">
        <v>64</v>
      </c>
      <c r="E29" s="14">
        <v>34</v>
      </c>
      <c r="F29" s="21">
        <v>1</v>
      </c>
      <c r="G29" s="24">
        <v>40381.300000000003</v>
      </c>
      <c r="H29" s="24">
        <v>0</v>
      </c>
      <c r="I29" s="24">
        <v>3850.2</v>
      </c>
      <c r="J29" s="24">
        <v>198.22</v>
      </c>
      <c r="K29" s="24">
        <v>29.53</v>
      </c>
      <c r="L29" s="24">
        <v>1415.34</v>
      </c>
      <c r="M29" s="42">
        <f t="shared" si="1"/>
        <v>3.1834545117157845E-2</v>
      </c>
      <c r="N29" s="24">
        <v>45874.59</v>
      </c>
      <c r="O29" s="24">
        <v>0</v>
      </c>
      <c r="P29" s="43">
        <f t="shared" si="2"/>
        <v>45874.59</v>
      </c>
    </row>
    <row r="30" spans="2:16" x14ac:dyDescent="0.25">
      <c r="B30" s="13">
        <v>806</v>
      </c>
      <c r="C30" s="32">
        <v>6</v>
      </c>
      <c r="D30" s="41" t="s">
        <v>69</v>
      </c>
      <c r="E30" s="14">
        <v>43.68</v>
      </c>
      <c r="F30" s="21">
        <v>1</v>
      </c>
      <c r="G30" s="24">
        <v>38429.39</v>
      </c>
      <c r="H30" s="24">
        <v>0</v>
      </c>
      <c r="I30" s="24">
        <v>17656.189999999999</v>
      </c>
      <c r="J30" s="24">
        <v>0</v>
      </c>
      <c r="K30" s="24">
        <v>0</v>
      </c>
      <c r="L30" s="24">
        <v>1682.57</v>
      </c>
      <c r="M30" s="42">
        <f t="shared" si="1"/>
        <v>3.0000046357726885E-2</v>
      </c>
      <c r="N30" s="24">
        <v>57768.15</v>
      </c>
      <c r="O30" s="24">
        <v>0</v>
      </c>
      <c r="P30" s="43">
        <f t="shared" si="2"/>
        <v>57768.15</v>
      </c>
    </row>
    <row r="31" spans="2:16" x14ac:dyDescent="0.25">
      <c r="B31" s="13">
        <v>824</v>
      </c>
      <c r="C31" s="32">
        <v>6</v>
      </c>
      <c r="D31" s="41" t="s">
        <v>73</v>
      </c>
      <c r="E31" s="14">
        <v>28.55</v>
      </c>
      <c r="F31" s="21">
        <v>1</v>
      </c>
      <c r="G31" s="24">
        <v>45155.03</v>
      </c>
      <c r="H31" s="24">
        <v>0</v>
      </c>
      <c r="I31" s="24">
        <v>8500</v>
      </c>
      <c r="J31" s="24">
        <v>0</v>
      </c>
      <c r="K31" s="24">
        <v>0</v>
      </c>
      <c r="L31" s="24">
        <v>1779.65</v>
      </c>
      <c r="M31" s="42">
        <f t="shared" si="1"/>
        <v>3.3168372098571187E-2</v>
      </c>
      <c r="N31" s="24">
        <v>55434.68</v>
      </c>
      <c r="O31" s="24">
        <v>0</v>
      </c>
      <c r="P31" s="43">
        <f t="shared" si="2"/>
        <v>55434.68</v>
      </c>
    </row>
    <row r="32" spans="2:16" x14ac:dyDescent="0.25">
      <c r="B32" s="13">
        <v>826</v>
      </c>
      <c r="C32" s="32">
        <v>6</v>
      </c>
      <c r="D32" s="41" t="s">
        <v>74</v>
      </c>
      <c r="E32" s="14">
        <v>42</v>
      </c>
      <c r="F32" s="21">
        <v>1</v>
      </c>
      <c r="G32" s="24">
        <v>39105.839999999997</v>
      </c>
      <c r="H32" s="24">
        <v>0</v>
      </c>
      <c r="I32" s="24">
        <v>3976.88</v>
      </c>
      <c r="J32" s="24">
        <v>0</v>
      </c>
      <c r="K32" s="24">
        <v>0</v>
      </c>
      <c r="L32" s="24">
        <v>1372.02</v>
      </c>
      <c r="M32" s="42">
        <f t="shared" si="1"/>
        <v>3.1846178699952092E-2</v>
      </c>
      <c r="N32" s="24">
        <v>44454.74</v>
      </c>
      <c r="O32" s="24">
        <v>0</v>
      </c>
      <c r="P32" s="43">
        <f t="shared" si="2"/>
        <v>44454.74</v>
      </c>
    </row>
    <row r="33" spans="2:16" x14ac:dyDescent="0.25">
      <c r="B33" s="13">
        <v>843</v>
      </c>
      <c r="C33" s="32">
        <v>6</v>
      </c>
      <c r="D33" s="41" t="s">
        <v>78</v>
      </c>
      <c r="E33" s="14">
        <v>25.98</v>
      </c>
      <c r="F33" s="23">
        <v>1</v>
      </c>
      <c r="G33" s="24">
        <v>39296.47</v>
      </c>
      <c r="H33" s="24">
        <v>0</v>
      </c>
      <c r="I33" s="24">
        <v>0</v>
      </c>
      <c r="J33" s="24">
        <v>0</v>
      </c>
      <c r="K33" s="24">
        <v>0</v>
      </c>
      <c r="L33" s="24">
        <v>1178.8900000000001</v>
      </c>
      <c r="M33" s="42">
        <f t="shared" si="1"/>
        <v>2.9999895664928684E-2</v>
      </c>
      <c r="N33" s="24">
        <v>40475.360000000001</v>
      </c>
      <c r="O33" s="24">
        <v>0</v>
      </c>
      <c r="P33" s="43">
        <f t="shared" si="2"/>
        <v>40475.360000000001</v>
      </c>
    </row>
    <row r="34" spans="2:16" x14ac:dyDescent="0.25">
      <c r="B34" s="13">
        <v>846</v>
      </c>
      <c r="C34" s="32">
        <v>6</v>
      </c>
      <c r="D34" s="41" t="s">
        <v>79</v>
      </c>
      <c r="E34" s="14">
        <v>26</v>
      </c>
      <c r="F34" s="23">
        <v>1</v>
      </c>
      <c r="G34" s="24">
        <v>48982.080000000002</v>
      </c>
      <c r="H34" s="24">
        <v>0</v>
      </c>
      <c r="I34" s="24">
        <v>0</v>
      </c>
      <c r="J34" s="24">
        <v>0</v>
      </c>
      <c r="K34" s="24">
        <v>0</v>
      </c>
      <c r="L34" s="24">
        <v>1469.46</v>
      </c>
      <c r="M34" s="42">
        <f t="shared" si="1"/>
        <v>2.9999951002489072E-2</v>
      </c>
      <c r="N34" s="24">
        <v>50451.54</v>
      </c>
      <c r="O34" s="24">
        <v>0</v>
      </c>
      <c r="P34" s="43">
        <f t="shared" si="2"/>
        <v>50451.54</v>
      </c>
    </row>
    <row r="35" spans="2:16" x14ac:dyDescent="0.25">
      <c r="B35" s="13">
        <v>888</v>
      </c>
      <c r="C35" s="32">
        <v>6</v>
      </c>
      <c r="D35" s="41" t="s">
        <v>84</v>
      </c>
      <c r="E35" s="14">
        <v>85.25901602024237</v>
      </c>
      <c r="F35" s="21">
        <v>0</v>
      </c>
      <c r="G35" s="24">
        <v>79757.490000000005</v>
      </c>
      <c r="H35" s="24">
        <v>0</v>
      </c>
      <c r="I35" s="24">
        <v>871.97</v>
      </c>
      <c r="J35" s="24">
        <v>0</v>
      </c>
      <c r="K35" s="24">
        <v>0</v>
      </c>
      <c r="L35" s="24">
        <v>2418.88</v>
      </c>
      <c r="M35" s="42">
        <f t="shared" si="1"/>
        <v>2.9999952870824142E-2</v>
      </c>
      <c r="N35" s="24">
        <v>83048.34</v>
      </c>
      <c r="O35" s="24">
        <v>0</v>
      </c>
      <c r="P35" s="43">
        <f t="shared" si="2"/>
        <v>83048.34</v>
      </c>
    </row>
    <row r="36" spans="2:16" x14ac:dyDescent="0.25">
      <c r="B36" s="13">
        <v>891</v>
      </c>
      <c r="C36" s="32">
        <v>6</v>
      </c>
      <c r="D36" s="41" t="s">
        <v>85</v>
      </c>
      <c r="E36" s="14">
        <v>247.15487116330675</v>
      </c>
      <c r="F36" s="23">
        <v>0</v>
      </c>
      <c r="G36" s="24">
        <v>135120.06</v>
      </c>
      <c r="H36" s="24">
        <v>0</v>
      </c>
      <c r="I36" s="24">
        <v>0</v>
      </c>
      <c r="J36" s="24">
        <v>859.37</v>
      </c>
      <c r="K36" s="24">
        <v>0</v>
      </c>
      <c r="L36" s="24">
        <v>4096.57</v>
      </c>
      <c r="M36" s="42">
        <f t="shared" si="1"/>
        <v>3.0126394852515559E-2</v>
      </c>
      <c r="N36" s="24">
        <v>140076</v>
      </c>
      <c r="O36" s="24">
        <v>0</v>
      </c>
      <c r="P36" s="43">
        <f t="shared" si="2"/>
        <v>140076</v>
      </c>
    </row>
    <row r="37" spans="2:16" x14ac:dyDescent="0.25">
      <c r="B37" s="13">
        <v>904</v>
      </c>
      <c r="C37" s="32">
        <v>6</v>
      </c>
      <c r="D37" s="41" t="s">
        <v>86</v>
      </c>
      <c r="E37" s="14">
        <v>39.57</v>
      </c>
      <c r="F37" s="23">
        <v>1</v>
      </c>
      <c r="G37" s="24">
        <v>13949.76</v>
      </c>
      <c r="H37" s="24">
        <v>0</v>
      </c>
      <c r="I37" s="24">
        <v>0</v>
      </c>
      <c r="J37" s="24">
        <v>1331.25</v>
      </c>
      <c r="K37" s="24">
        <v>0</v>
      </c>
      <c r="L37" s="24">
        <v>485.06</v>
      </c>
      <c r="M37" s="42">
        <f t="shared" si="1"/>
        <v>3.1742666224287529E-2</v>
      </c>
      <c r="N37" s="24">
        <v>15766.07</v>
      </c>
      <c r="O37" s="24">
        <v>0</v>
      </c>
      <c r="P37" s="43">
        <f t="shared" si="2"/>
        <v>15766.07</v>
      </c>
    </row>
    <row r="38" spans="2:16" x14ac:dyDescent="0.25">
      <c r="B38" s="13">
        <v>917</v>
      </c>
      <c r="C38" s="32">
        <v>6</v>
      </c>
      <c r="D38" s="41" t="s">
        <v>87</v>
      </c>
      <c r="E38" s="14">
        <v>135.54842276766092</v>
      </c>
      <c r="F38" s="23">
        <v>1</v>
      </c>
      <c r="G38" s="24">
        <v>50391.88</v>
      </c>
      <c r="H38" s="24">
        <v>0</v>
      </c>
      <c r="I38" s="24">
        <v>0</v>
      </c>
      <c r="J38" s="24">
        <v>125</v>
      </c>
      <c r="K38" s="24">
        <v>0</v>
      </c>
      <c r="L38" s="24">
        <v>1518.01</v>
      </c>
      <c r="M38" s="42">
        <f t="shared" ref="M38:M69" si="3">L38/(N38-L38)</f>
        <v>3.0049559671935403E-2</v>
      </c>
      <c r="N38" s="24">
        <v>52034.89</v>
      </c>
      <c r="O38" s="24">
        <v>85</v>
      </c>
      <c r="P38" s="43">
        <f t="shared" ref="P38:P69" si="4">N38-O38</f>
        <v>51949.89</v>
      </c>
    </row>
    <row r="39" spans="2:16" x14ac:dyDescent="0.25">
      <c r="B39" s="13">
        <v>957</v>
      </c>
      <c r="C39" s="32">
        <v>6</v>
      </c>
      <c r="D39" s="41" t="s">
        <v>92</v>
      </c>
      <c r="E39" s="14">
        <v>69.863488694512583</v>
      </c>
      <c r="F39" s="21">
        <v>0</v>
      </c>
      <c r="G39" s="24">
        <v>39184.879999999997</v>
      </c>
      <c r="H39" s="24">
        <v>0</v>
      </c>
      <c r="I39" s="24">
        <v>0</v>
      </c>
      <c r="J39" s="24">
        <v>1337.9099999999999</v>
      </c>
      <c r="K39" s="24">
        <v>0</v>
      </c>
      <c r="L39" s="24">
        <v>1242.44</v>
      </c>
      <c r="M39" s="42">
        <f t="shared" si="3"/>
        <v>3.0660277833781929E-2</v>
      </c>
      <c r="N39" s="24">
        <v>41765.230000000003</v>
      </c>
      <c r="O39" s="24">
        <v>0</v>
      </c>
      <c r="P39" s="43">
        <f t="shared" si="4"/>
        <v>41765.230000000003</v>
      </c>
    </row>
    <row r="40" spans="2:16" x14ac:dyDescent="0.25">
      <c r="B40" s="13">
        <v>959</v>
      </c>
      <c r="C40" s="32">
        <v>6</v>
      </c>
      <c r="D40" s="41" t="s">
        <v>93</v>
      </c>
      <c r="E40" s="14">
        <v>216.68794554998058</v>
      </c>
      <c r="F40" s="23">
        <v>1</v>
      </c>
      <c r="G40" s="24">
        <v>86451.02</v>
      </c>
      <c r="H40" s="24">
        <v>26060.33</v>
      </c>
      <c r="I40" s="24">
        <v>0</v>
      </c>
      <c r="J40" s="24">
        <v>1231.83</v>
      </c>
      <c r="K40" s="24">
        <v>0</v>
      </c>
      <c r="L40" s="24">
        <v>3436.93</v>
      </c>
      <c r="M40" s="42">
        <f t="shared" si="3"/>
        <v>3.0216580897421713E-2</v>
      </c>
      <c r="N40" s="24">
        <v>117180.11</v>
      </c>
      <c r="O40" s="24">
        <v>0</v>
      </c>
      <c r="P40" s="43">
        <f t="shared" si="4"/>
        <v>117180.11</v>
      </c>
    </row>
    <row r="41" spans="2:16" x14ac:dyDescent="0.25">
      <c r="B41" s="13">
        <v>988</v>
      </c>
      <c r="C41" s="32">
        <v>6</v>
      </c>
      <c r="D41" s="41" t="s">
        <v>99</v>
      </c>
      <c r="E41" s="14">
        <v>49.264490432111671</v>
      </c>
      <c r="F41" s="21">
        <v>1</v>
      </c>
      <c r="G41" s="24">
        <v>130243.62</v>
      </c>
      <c r="H41" s="24">
        <v>15347</v>
      </c>
      <c r="I41" s="24">
        <v>0</v>
      </c>
      <c r="J41" s="24">
        <v>24007.95</v>
      </c>
      <c r="K41" s="24">
        <v>13970.49</v>
      </c>
      <c r="L41" s="24">
        <v>8871.51</v>
      </c>
      <c r="M41" s="42">
        <f t="shared" si="3"/>
        <v>4.832791539053477E-2</v>
      </c>
      <c r="N41" s="24">
        <v>192440.57</v>
      </c>
      <c r="O41" s="24">
        <v>0</v>
      </c>
      <c r="P41" s="43">
        <f t="shared" si="4"/>
        <v>192440.57</v>
      </c>
    </row>
    <row r="42" spans="2:16" x14ac:dyDescent="0.25">
      <c r="B42" s="13">
        <v>39</v>
      </c>
      <c r="C42" s="32">
        <v>7</v>
      </c>
      <c r="D42" s="41" t="s">
        <v>18</v>
      </c>
      <c r="E42" s="14">
        <v>198.85173611213855</v>
      </c>
      <c r="F42" s="23">
        <v>1</v>
      </c>
      <c r="G42" s="24">
        <v>107714.41</v>
      </c>
      <c r="H42" s="24">
        <v>44342.97</v>
      </c>
      <c r="I42" s="24">
        <v>51115.939999999995</v>
      </c>
      <c r="J42" s="24">
        <v>947.11</v>
      </c>
      <c r="K42" s="24">
        <v>2227.34</v>
      </c>
      <c r="L42" s="24">
        <v>7095.84</v>
      </c>
      <c r="M42" s="42">
        <f t="shared" si="3"/>
        <v>3.4387771673035285E-2</v>
      </c>
      <c r="N42" s="24">
        <v>213443.61</v>
      </c>
      <c r="O42" s="24">
        <v>420.25</v>
      </c>
      <c r="P42" s="43">
        <f t="shared" si="4"/>
        <v>213023.35999999999</v>
      </c>
    </row>
    <row r="43" spans="2:16" x14ac:dyDescent="0.25">
      <c r="B43" s="13">
        <v>59</v>
      </c>
      <c r="C43" s="32">
        <v>7</v>
      </c>
      <c r="D43" s="41" t="s">
        <v>19</v>
      </c>
      <c r="E43" s="14">
        <v>207.6243081923827</v>
      </c>
      <c r="F43" s="23">
        <v>1</v>
      </c>
      <c r="G43" s="24">
        <v>152418.6</v>
      </c>
      <c r="H43" s="24">
        <v>0</v>
      </c>
      <c r="I43" s="24">
        <v>1177.47</v>
      </c>
      <c r="J43" s="24">
        <v>15584.460000000001</v>
      </c>
      <c r="K43" s="24">
        <v>347.45</v>
      </c>
      <c r="L43" s="24">
        <v>5428.03</v>
      </c>
      <c r="M43" s="42">
        <f t="shared" si="3"/>
        <v>3.2018490399047986E-2</v>
      </c>
      <c r="N43" s="24">
        <v>174956.01</v>
      </c>
      <c r="O43" s="24">
        <v>0</v>
      </c>
      <c r="P43" s="43">
        <f t="shared" si="4"/>
        <v>174956.01</v>
      </c>
    </row>
    <row r="44" spans="2:16" x14ac:dyDescent="0.25">
      <c r="B44" s="13">
        <v>205</v>
      </c>
      <c r="C44" s="32">
        <v>7</v>
      </c>
      <c r="D44" s="41" t="s">
        <v>26</v>
      </c>
      <c r="E44" s="14">
        <v>516.11226276188881</v>
      </c>
      <c r="F44" s="23">
        <v>0</v>
      </c>
      <c r="G44" s="24">
        <v>253459.71</v>
      </c>
      <c r="H44" s="24">
        <v>160599.45000000001</v>
      </c>
      <c r="I44" s="24">
        <v>95840.25</v>
      </c>
      <c r="J44" s="24">
        <v>6538.05</v>
      </c>
      <c r="K44" s="24">
        <v>8866.25</v>
      </c>
      <c r="L44" s="24">
        <v>23053.200000000001</v>
      </c>
      <c r="M44" s="42">
        <f t="shared" si="3"/>
        <v>4.3885469607667531E-2</v>
      </c>
      <c r="N44" s="24">
        <v>548356.91</v>
      </c>
      <c r="O44" s="24">
        <v>0</v>
      </c>
      <c r="P44" s="43">
        <f t="shared" si="4"/>
        <v>548356.91</v>
      </c>
    </row>
    <row r="45" spans="2:16" x14ac:dyDescent="0.25">
      <c r="B45" s="13">
        <v>238</v>
      </c>
      <c r="C45" s="32">
        <v>7</v>
      </c>
      <c r="D45" s="41" t="s">
        <v>27</v>
      </c>
      <c r="E45" s="14">
        <v>82.950112918265191</v>
      </c>
      <c r="F45" s="23">
        <v>0</v>
      </c>
      <c r="G45" s="24">
        <v>25289.439999999999</v>
      </c>
      <c r="H45" s="24">
        <v>0</v>
      </c>
      <c r="I45" s="24">
        <v>0</v>
      </c>
      <c r="J45" s="24">
        <v>50</v>
      </c>
      <c r="K45" s="24">
        <v>0</v>
      </c>
      <c r="L45" s="24">
        <v>761.18</v>
      </c>
      <c r="M45" s="42">
        <f t="shared" si="3"/>
        <v>3.0039337885920132E-2</v>
      </c>
      <c r="N45" s="24">
        <v>26100.62</v>
      </c>
      <c r="O45" s="24">
        <v>0</v>
      </c>
      <c r="P45" s="43">
        <f t="shared" si="4"/>
        <v>26100.62</v>
      </c>
    </row>
    <row r="46" spans="2:16" x14ac:dyDescent="0.25">
      <c r="B46" s="13">
        <v>239</v>
      </c>
      <c r="C46" s="32">
        <v>7</v>
      </c>
      <c r="D46" s="41" t="s">
        <v>28</v>
      </c>
      <c r="E46" s="14">
        <v>2816.26</v>
      </c>
      <c r="F46" s="23">
        <v>0</v>
      </c>
      <c r="G46" s="24">
        <v>1001324.68</v>
      </c>
      <c r="H46" s="24">
        <v>732213.6</v>
      </c>
      <c r="I46" s="24">
        <v>40000.959999999999</v>
      </c>
      <c r="J46" s="24">
        <v>40066.080000000002</v>
      </c>
      <c r="K46" s="24">
        <v>2987.03</v>
      </c>
      <c r="L46" s="24">
        <v>70803.12</v>
      </c>
      <c r="M46" s="42">
        <f t="shared" si="3"/>
        <v>3.8975788926998392E-2</v>
      </c>
      <c r="N46" s="24">
        <v>1887395.47</v>
      </c>
      <c r="O46" s="24">
        <v>302570.77</v>
      </c>
      <c r="P46" s="43">
        <f t="shared" si="4"/>
        <v>1584824.7</v>
      </c>
    </row>
    <row r="47" spans="2:16" x14ac:dyDescent="0.25">
      <c r="B47" s="13">
        <v>282</v>
      </c>
      <c r="C47" s="32">
        <v>7</v>
      </c>
      <c r="D47" s="41" t="s">
        <v>31</v>
      </c>
      <c r="E47" s="14">
        <v>114.38868283079584</v>
      </c>
      <c r="F47" s="21">
        <v>0</v>
      </c>
      <c r="G47" s="24">
        <v>18730.2</v>
      </c>
      <c r="H47" s="24">
        <v>3534.93</v>
      </c>
      <c r="I47" s="24">
        <v>53393.9</v>
      </c>
      <c r="J47" s="24">
        <v>523.46</v>
      </c>
      <c r="K47" s="24">
        <v>0</v>
      </c>
      <c r="L47" s="24">
        <v>3363.82</v>
      </c>
      <c r="M47" s="42">
        <f t="shared" si="3"/>
        <v>4.4154765747352186E-2</v>
      </c>
      <c r="N47" s="24">
        <v>79546.31</v>
      </c>
      <c r="O47" s="24">
        <v>0</v>
      </c>
      <c r="P47" s="43">
        <f t="shared" si="4"/>
        <v>79546.31</v>
      </c>
    </row>
    <row r="48" spans="2:16" x14ac:dyDescent="0.25">
      <c r="B48" s="13">
        <v>296</v>
      </c>
      <c r="C48" s="32">
        <v>7</v>
      </c>
      <c r="D48" s="41" t="s">
        <v>32</v>
      </c>
      <c r="E48" s="14">
        <v>734.84</v>
      </c>
      <c r="F48" s="23">
        <v>0</v>
      </c>
      <c r="G48" s="24">
        <v>782734.27</v>
      </c>
      <c r="H48" s="24">
        <v>256030.81</v>
      </c>
      <c r="I48" s="24">
        <v>7653.38</v>
      </c>
      <c r="J48" s="24">
        <v>27398.81</v>
      </c>
      <c r="K48" s="24">
        <v>0</v>
      </c>
      <c r="L48" s="24">
        <v>32762.49</v>
      </c>
      <c r="M48" s="42">
        <f t="shared" si="3"/>
        <v>3.0510302744525614E-2</v>
      </c>
      <c r="N48" s="24">
        <v>1106579.76</v>
      </c>
      <c r="O48" s="24">
        <v>182333.91999999998</v>
      </c>
      <c r="P48" s="43">
        <f t="shared" si="4"/>
        <v>924245.84000000008</v>
      </c>
    </row>
    <row r="49" spans="2:16" x14ac:dyDescent="0.25">
      <c r="B49" s="13">
        <v>325</v>
      </c>
      <c r="C49" s="32">
        <v>7</v>
      </c>
      <c r="D49" s="41" t="s">
        <v>34</v>
      </c>
      <c r="E49" s="14">
        <v>424.67629194853419</v>
      </c>
      <c r="F49" s="21">
        <v>0</v>
      </c>
      <c r="G49" s="24">
        <v>304016.43</v>
      </c>
      <c r="H49" s="24">
        <v>45368.42</v>
      </c>
      <c r="I49" s="24">
        <v>13939.07</v>
      </c>
      <c r="J49" s="24">
        <v>10624.400000000001</v>
      </c>
      <c r="K49" s="24">
        <v>0</v>
      </c>
      <c r="L49" s="24">
        <v>11886.17</v>
      </c>
      <c r="M49" s="42">
        <f t="shared" si="3"/>
        <v>3.1785595399920499E-2</v>
      </c>
      <c r="N49" s="24">
        <v>385834.49</v>
      </c>
      <c r="O49" s="24">
        <v>421.44</v>
      </c>
      <c r="P49" s="43">
        <f t="shared" si="4"/>
        <v>385413.05</v>
      </c>
    </row>
    <row r="50" spans="2:16" x14ac:dyDescent="0.25">
      <c r="B50" s="13">
        <v>434</v>
      </c>
      <c r="C50" s="32">
        <v>7</v>
      </c>
      <c r="D50" s="41" t="s">
        <v>41</v>
      </c>
      <c r="E50" s="14">
        <v>300.19660431076124</v>
      </c>
      <c r="F50" s="23">
        <v>1</v>
      </c>
      <c r="G50" s="24">
        <v>118299.96</v>
      </c>
      <c r="H50" s="24">
        <v>0</v>
      </c>
      <c r="I50" s="24">
        <v>0</v>
      </c>
      <c r="J50" s="24">
        <v>4372.34</v>
      </c>
      <c r="K50" s="24">
        <v>0</v>
      </c>
      <c r="L50" s="24">
        <v>3767.62</v>
      </c>
      <c r="M50" s="42">
        <f t="shared" si="3"/>
        <v>3.071288302249163E-2</v>
      </c>
      <c r="N50" s="24">
        <v>126439.92</v>
      </c>
      <c r="O50" s="24">
        <v>0</v>
      </c>
      <c r="P50" s="43">
        <f t="shared" si="4"/>
        <v>126439.92</v>
      </c>
    </row>
    <row r="51" spans="2:16" x14ac:dyDescent="0.25">
      <c r="B51" s="13">
        <v>711</v>
      </c>
      <c r="C51" s="32">
        <v>7</v>
      </c>
      <c r="D51" s="41" t="s">
        <v>60</v>
      </c>
      <c r="E51" s="14">
        <v>522.47</v>
      </c>
      <c r="F51" s="23">
        <v>0</v>
      </c>
      <c r="G51" s="24">
        <v>156936.44</v>
      </c>
      <c r="H51" s="24">
        <v>17084.36</v>
      </c>
      <c r="I51" s="24">
        <v>343778.73</v>
      </c>
      <c r="J51" s="24">
        <v>365.35</v>
      </c>
      <c r="K51" s="24">
        <v>11522.85</v>
      </c>
      <c r="L51" s="24">
        <v>26142.7</v>
      </c>
      <c r="M51" s="42">
        <f t="shared" si="3"/>
        <v>4.9354928421694789E-2</v>
      </c>
      <c r="N51" s="24">
        <v>555830.43000000005</v>
      </c>
      <c r="O51" s="24">
        <v>5211.8100000000004</v>
      </c>
      <c r="P51" s="43">
        <f t="shared" si="4"/>
        <v>550618.62</v>
      </c>
    </row>
    <row r="52" spans="2:16" x14ac:dyDescent="0.25">
      <c r="B52" s="13">
        <v>718</v>
      </c>
      <c r="C52" s="32">
        <v>7</v>
      </c>
      <c r="D52" s="41" t="s">
        <v>61</v>
      </c>
      <c r="E52" s="14">
        <v>35.022598721591891</v>
      </c>
      <c r="F52" s="21">
        <v>1</v>
      </c>
      <c r="G52" s="24">
        <v>30737.200000000001</v>
      </c>
      <c r="H52" s="24">
        <v>0</v>
      </c>
      <c r="I52" s="24">
        <v>0</v>
      </c>
      <c r="J52" s="24">
        <v>1625</v>
      </c>
      <c r="K52" s="24">
        <v>0</v>
      </c>
      <c r="L52" s="24">
        <v>1003.37</v>
      </c>
      <c r="M52" s="42">
        <f t="shared" si="3"/>
        <v>3.1004381655140873E-2</v>
      </c>
      <c r="N52" s="24">
        <v>33365.57</v>
      </c>
      <c r="O52" s="24">
        <v>0</v>
      </c>
      <c r="P52" s="43">
        <f t="shared" si="4"/>
        <v>33365.57</v>
      </c>
    </row>
    <row r="53" spans="2:16" x14ac:dyDescent="0.25">
      <c r="B53" s="13">
        <v>736</v>
      </c>
      <c r="C53" s="32">
        <v>7</v>
      </c>
      <c r="D53" s="41" t="s">
        <v>62</v>
      </c>
      <c r="E53" s="14">
        <v>125.88207871480773</v>
      </c>
      <c r="F53" s="23">
        <v>0</v>
      </c>
      <c r="G53" s="24">
        <v>149587.20000000001</v>
      </c>
      <c r="H53" s="24">
        <v>13297.5</v>
      </c>
      <c r="I53" s="24">
        <v>0</v>
      </c>
      <c r="J53" s="24">
        <v>1681.0500000000002</v>
      </c>
      <c r="K53" s="24">
        <v>0</v>
      </c>
      <c r="L53" s="24">
        <v>4970.59</v>
      </c>
      <c r="M53" s="42">
        <f t="shared" si="3"/>
        <v>3.0204280052197982E-2</v>
      </c>
      <c r="N53" s="24">
        <v>169536.34</v>
      </c>
      <c r="O53" s="24">
        <v>0</v>
      </c>
      <c r="P53" s="43">
        <f t="shared" si="4"/>
        <v>169536.34</v>
      </c>
    </row>
    <row r="54" spans="2:16" x14ac:dyDescent="0.25">
      <c r="B54" s="13">
        <v>928</v>
      </c>
      <c r="C54" s="32">
        <v>7</v>
      </c>
      <c r="D54" s="41" t="s">
        <v>89</v>
      </c>
      <c r="E54" s="14">
        <v>127.55000000000001</v>
      </c>
      <c r="F54" s="23">
        <v>1</v>
      </c>
      <c r="G54" s="24">
        <v>69596.7</v>
      </c>
      <c r="H54" s="24">
        <v>0</v>
      </c>
      <c r="I54" s="24">
        <v>52404.72</v>
      </c>
      <c r="J54" s="24">
        <v>0</v>
      </c>
      <c r="K54" s="24">
        <v>0</v>
      </c>
      <c r="L54" s="24">
        <v>4165.22</v>
      </c>
      <c r="M54" s="42">
        <f t="shared" si="3"/>
        <v>3.4140750165039063E-2</v>
      </c>
      <c r="N54" s="24">
        <v>126166.64</v>
      </c>
      <c r="O54" s="24">
        <v>0</v>
      </c>
      <c r="P54" s="43">
        <f t="shared" si="4"/>
        <v>126166.64</v>
      </c>
    </row>
    <row r="55" spans="2:16" x14ac:dyDescent="0.25">
      <c r="B55" s="13">
        <v>967</v>
      </c>
      <c r="C55" s="32">
        <v>7</v>
      </c>
      <c r="D55" s="41" t="s">
        <v>94</v>
      </c>
      <c r="E55" s="14">
        <v>132.85138770896762</v>
      </c>
      <c r="F55" s="23">
        <v>0</v>
      </c>
      <c r="G55" s="24">
        <v>116170.65</v>
      </c>
      <c r="H55" s="24">
        <v>19529.96</v>
      </c>
      <c r="I55" s="24">
        <v>0</v>
      </c>
      <c r="J55" s="24">
        <v>1637.3</v>
      </c>
      <c r="K55" s="24">
        <v>0</v>
      </c>
      <c r="L55" s="24">
        <v>6476.3</v>
      </c>
      <c r="M55" s="42">
        <f t="shared" si="3"/>
        <v>4.7155952788272372E-2</v>
      </c>
      <c r="N55" s="24">
        <v>143814.21</v>
      </c>
      <c r="O55" s="24">
        <v>0</v>
      </c>
      <c r="P55" s="43">
        <f t="shared" si="4"/>
        <v>143814.21</v>
      </c>
    </row>
    <row r="56" spans="2:16" x14ac:dyDescent="0.25">
      <c r="B56" s="13">
        <v>971</v>
      </c>
      <c r="C56" s="32">
        <v>7</v>
      </c>
      <c r="D56" s="41" t="s">
        <v>95</v>
      </c>
      <c r="E56" s="14">
        <v>816.15</v>
      </c>
      <c r="F56" s="23">
        <v>0</v>
      </c>
      <c r="G56" s="24">
        <v>401020.06</v>
      </c>
      <c r="H56" s="24">
        <v>274218.64</v>
      </c>
      <c r="I56" s="24">
        <v>21447.17</v>
      </c>
      <c r="J56" s="24">
        <v>1265.6600000000001</v>
      </c>
      <c r="K56" s="24">
        <v>94.26</v>
      </c>
      <c r="L56" s="24">
        <v>22088.73</v>
      </c>
      <c r="M56" s="42">
        <f t="shared" si="3"/>
        <v>3.1643669106578239E-2</v>
      </c>
      <c r="N56" s="24">
        <v>720134.52</v>
      </c>
      <c r="O56" s="24">
        <v>126429.45</v>
      </c>
      <c r="P56" s="43">
        <f t="shared" si="4"/>
        <v>593705.07000000007</v>
      </c>
    </row>
    <row r="57" spans="2:16" x14ac:dyDescent="0.25">
      <c r="B57" s="13">
        <v>975</v>
      </c>
      <c r="C57" s="32">
        <v>7</v>
      </c>
      <c r="D57" s="41" t="s">
        <v>97</v>
      </c>
      <c r="E57" s="14">
        <v>72.06163260709603</v>
      </c>
      <c r="F57" s="23">
        <v>0</v>
      </c>
      <c r="G57" s="24">
        <v>39070.080000000002</v>
      </c>
      <c r="H57" s="24">
        <v>21868.240000000002</v>
      </c>
      <c r="I57" s="24">
        <v>11924.43</v>
      </c>
      <c r="J57" s="24">
        <v>0</v>
      </c>
      <c r="K57" s="24">
        <v>764.75</v>
      </c>
      <c r="L57" s="24">
        <v>3244.01</v>
      </c>
      <c r="M57" s="42">
        <f t="shared" si="3"/>
        <v>4.4059760279786767E-2</v>
      </c>
      <c r="N57" s="24">
        <v>76871.509999999995</v>
      </c>
      <c r="O57" s="24">
        <v>0</v>
      </c>
      <c r="P57" s="43">
        <f t="shared" si="4"/>
        <v>76871.509999999995</v>
      </c>
    </row>
    <row r="58" spans="2:16" x14ac:dyDescent="0.25">
      <c r="B58" s="13">
        <v>976</v>
      </c>
      <c r="C58" s="32">
        <v>7</v>
      </c>
      <c r="D58" s="41" t="s">
        <v>106</v>
      </c>
      <c r="E58" s="14">
        <v>7.6015420108905474</v>
      </c>
      <c r="F58" s="21">
        <v>1</v>
      </c>
      <c r="G58" s="24">
        <v>31141.599999999999</v>
      </c>
      <c r="H58" s="24">
        <v>0</v>
      </c>
      <c r="I58" s="24">
        <v>1730.79</v>
      </c>
      <c r="J58" s="24">
        <v>198.96</v>
      </c>
      <c r="K58" s="24">
        <v>2087.13</v>
      </c>
      <c r="L58" s="24">
        <v>1757.92</v>
      </c>
      <c r="M58" s="42">
        <f t="shared" si="3"/>
        <v>4.9999886229438815E-2</v>
      </c>
      <c r="N58" s="24">
        <v>36916.400000000001</v>
      </c>
      <c r="O58" s="24">
        <v>0</v>
      </c>
      <c r="P58" s="43">
        <f t="shared" si="4"/>
        <v>36916.400000000001</v>
      </c>
    </row>
    <row r="59" spans="2:16" x14ac:dyDescent="0.25">
      <c r="B59" s="13">
        <v>537</v>
      </c>
      <c r="C59" s="32">
        <v>8</v>
      </c>
      <c r="D59" s="41" t="s">
        <v>45</v>
      </c>
      <c r="E59" s="14">
        <v>15.79</v>
      </c>
      <c r="F59" s="23">
        <v>1</v>
      </c>
      <c r="G59" s="24">
        <v>0</v>
      </c>
      <c r="H59" s="24">
        <v>5329.19</v>
      </c>
      <c r="I59" s="24">
        <v>3176.96</v>
      </c>
      <c r="J59" s="24">
        <v>12.5</v>
      </c>
      <c r="K59" s="24">
        <v>0</v>
      </c>
      <c r="L59" s="24">
        <v>255.81</v>
      </c>
      <c r="M59" s="42">
        <f t="shared" si="3"/>
        <v>3.0029406067862866E-2</v>
      </c>
      <c r="N59" s="24">
        <v>8774.4599999999991</v>
      </c>
      <c r="O59" s="24">
        <v>0</v>
      </c>
      <c r="P59" s="43">
        <f t="shared" si="4"/>
        <v>8774.4599999999991</v>
      </c>
    </row>
    <row r="60" spans="2:16" x14ac:dyDescent="0.25">
      <c r="B60" s="13">
        <v>605</v>
      </c>
      <c r="C60" s="32">
        <v>8</v>
      </c>
      <c r="D60" s="41" t="s">
        <v>49</v>
      </c>
      <c r="E60" s="14">
        <v>17.07</v>
      </c>
      <c r="F60" s="21">
        <v>1</v>
      </c>
      <c r="G60" s="24">
        <v>0</v>
      </c>
      <c r="H60" s="24">
        <v>5763.67</v>
      </c>
      <c r="I60" s="24">
        <v>14547.32</v>
      </c>
      <c r="J60" s="24">
        <v>12.5</v>
      </c>
      <c r="K60" s="24">
        <v>0</v>
      </c>
      <c r="L60" s="24">
        <v>609.95000000000005</v>
      </c>
      <c r="M60" s="42">
        <f t="shared" si="3"/>
        <v>3.0012069777385679E-2</v>
      </c>
      <c r="N60" s="24">
        <v>20933.439999999999</v>
      </c>
      <c r="O60" s="24">
        <v>0</v>
      </c>
      <c r="P60" s="43">
        <f t="shared" si="4"/>
        <v>20933.439999999999</v>
      </c>
    </row>
    <row r="61" spans="2:16" x14ac:dyDescent="0.25">
      <c r="B61" s="13">
        <v>607</v>
      </c>
      <c r="C61" s="32">
        <v>8</v>
      </c>
      <c r="D61" s="41" t="s">
        <v>50</v>
      </c>
      <c r="E61" s="14">
        <v>25.61</v>
      </c>
      <c r="F61" s="23">
        <v>1</v>
      </c>
      <c r="G61" s="24">
        <v>0</v>
      </c>
      <c r="H61" s="24">
        <v>8645.51</v>
      </c>
      <c r="I61" s="24">
        <v>21820.98</v>
      </c>
      <c r="J61" s="24">
        <v>12.5</v>
      </c>
      <c r="K61" s="24">
        <v>0</v>
      </c>
      <c r="L61" s="24">
        <v>914.62</v>
      </c>
      <c r="M61" s="42">
        <f t="shared" si="3"/>
        <v>3.000821221438112E-2</v>
      </c>
      <c r="N61" s="24">
        <v>31393.61</v>
      </c>
      <c r="O61" s="24">
        <v>0</v>
      </c>
      <c r="P61" s="43">
        <f t="shared" si="4"/>
        <v>31393.61</v>
      </c>
    </row>
    <row r="62" spans="2:16" x14ac:dyDescent="0.25">
      <c r="B62" s="13">
        <v>611</v>
      </c>
      <c r="C62" s="32">
        <v>8</v>
      </c>
      <c r="D62" s="41" t="s">
        <v>51</v>
      </c>
      <c r="E62" s="14">
        <v>16.468879530273107</v>
      </c>
      <c r="F62" s="21">
        <v>1</v>
      </c>
      <c r="G62" s="24">
        <v>0</v>
      </c>
      <c r="H62" s="24">
        <v>1778.25</v>
      </c>
      <c r="I62" s="24">
        <v>30366.59</v>
      </c>
      <c r="J62" s="24">
        <v>154.13999999999999</v>
      </c>
      <c r="K62" s="24">
        <v>0</v>
      </c>
      <c r="L62" s="24">
        <v>1407.01</v>
      </c>
      <c r="M62" s="42">
        <f t="shared" si="3"/>
        <v>4.3562056758448722E-2</v>
      </c>
      <c r="N62" s="24">
        <v>33705.99</v>
      </c>
      <c r="O62" s="24">
        <v>0</v>
      </c>
      <c r="P62" s="43">
        <f t="shared" si="4"/>
        <v>33705.99</v>
      </c>
    </row>
    <row r="63" spans="2:16" x14ac:dyDescent="0.25">
      <c r="B63" s="13">
        <v>616</v>
      </c>
      <c r="C63" s="32">
        <v>8</v>
      </c>
      <c r="D63" s="41" t="s">
        <v>52</v>
      </c>
      <c r="E63" s="14">
        <v>161.82999999999998</v>
      </c>
      <c r="F63" s="21">
        <v>0</v>
      </c>
      <c r="G63" s="24">
        <v>0</v>
      </c>
      <c r="H63" s="24">
        <v>57731.92</v>
      </c>
      <c r="I63" s="24">
        <v>166744.85999999999</v>
      </c>
      <c r="J63" s="24">
        <v>467.63</v>
      </c>
      <c r="K63" s="24">
        <v>1675.49</v>
      </c>
      <c r="L63" s="24">
        <v>10176.36</v>
      </c>
      <c r="M63" s="42">
        <f t="shared" si="3"/>
        <v>4.490497083442363E-2</v>
      </c>
      <c r="N63" s="24">
        <v>236796.26</v>
      </c>
      <c r="O63" s="24">
        <v>0</v>
      </c>
      <c r="P63" s="43">
        <f t="shared" si="4"/>
        <v>236796.26</v>
      </c>
    </row>
    <row r="64" spans="2:16" x14ac:dyDescent="0.25">
      <c r="B64" s="13">
        <v>638</v>
      </c>
      <c r="C64" s="32">
        <v>8</v>
      </c>
      <c r="D64" s="41" t="s">
        <v>57</v>
      </c>
      <c r="E64" s="14">
        <v>8.0347554469519853</v>
      </c>
      <c r="F64" s="21">
        <v>1</v>
      </c>
      <c r="G64" s="24">
        <v>0</v>
      </c>
      <c r="H64" s="24">
        <v>1514</v>
      </c>
      <c r="I64" s="24">
        <v>12360</v>
      </c>
      <c r="J64" s="24">
        <v>0</v>
      </c>
      <c r="K64" s="24">
        <v>0</v>
      </c>
      <c r="L64" s="24">
        <v>416.22</v>
      </c>
      <c r="M64" s="42">
        <f t="shared" si="3"/>
        <v>3.0000000000000002E-2</v>
      </c>
      <c r="N64" s="24">
        <v>14290.22</v>
      </c>
      <c r="O64" s="24">
        <v>0</v>
      </c>
      <c r="P64" s="43">
        <f t="shared" si="4"/>
        <v>14290.22</v>
      </c>
    </row>
    <row r="65" spans="2:16" x14ac:dyDescent="0.25">
      <c r="B65" s="13">
        <v>775</v>
      </c>
      <c r="C65" s="32">
        <v>8</v>
      </c>
      <c r="D65" s="41" t="s">
        <v>65</v>
      </c>
      <c r="E65" s="14">
        <v>139.27811969375236</v>
      </c>
      <c r="F65" s="23">
        <v>1</v>
      </c>
      <c r="G65" s="24">
        <v>91655.63</v>
      </c>
      <c r="H65" s="24">
        <v>47838.99</v>
      </c>
      <c r="I65" s="24">
        <v>70692.63</v>
      </c>
      <c r="J65" s="24">
        <v>43437.78</v>
      </c>
      <c r="K65" s="24">
        <v>172.53</v>
      </c>
      <c r="L65" s="24">
        <v>9899.99</v>
      </c>
      <c r="M65" s="42">
        <f t="shared" si="3"/>
        <v>3.9007427809786666E-2</v>
      </c>
      <c r="N65" s="24">
        <v>263697.55</v>
      </c>
      <c r="O65" s="24">
        <v>0</v>
      </c>
      <c r="P65" s="43">
        <f t="shared" si="4"/>
        <v>263697.55</v>
      </c>
    </row>
    <row r="66" spans="2:16" x14ac:dyDescent="0.25">
      <c r="B66" s="13">
        <v>790</v>
      </c>
      <c r="C66" s="32">
        <v>8</v>
      </c>
      <c r="D66" s="41" t="s">
        <v>66</v>
      </c>
      <c r="E66" s="14">
        <v>15.79</v>
      </c>
      <c r="F66" s="23">
        <v>1</v>
      </c>
      <c r="G66" s="24">
        <v>0</v>
      </c>
      <c r="H66" s="24">
        <v>5329.19</v>
      </c>
      <c r="I66" s="24">
        <v>8909</v>
      </c>
      <c r="J66" s="24">
        <v>12.5</v>
      </c>
      <c r="K66" s="24">
        <v>0</v>
      </c>
      <c r="L66" s="24">
        <v>427.77</v>
      </c>
      <c r="M66" s="42">
        <f t="shared" si="3"/>
        <v>3.0017493889769549E-2</v>
      </c>
      <c r="N66" s="24">
        <v>14678.46</v>
      </c>
      <c r="O66" s="24">
        <v>0</v>
      </c>
      <c r="P66" s="43">
        <f t="shared" si="4"/>
        <v>14678.46</v>
      </c>
    </row>
    <row r="67" spans="2:16" x14ac:dyDescent="0.25">
      <c r="B67" s="13">
        <v>796</v>
      </c>
      <c r="C67" s="32">
        <v>8</v>
      </c>
      <c r="D67" s="41" t="s">
        <v>67</v>
      </c>
      <c r="E67" s="14">
        <v>36</v>
      </c>
      <c r="F67" s="23">
        <v>1</v>
      </c>
      <c r="G67" s="24">
        <v>0</v>
      </c>
      <c r="H67" s="24">
        <v>0</v>
      </c>
      <c r="I67" s="24">
        <v>24384.57</v>
      </c>
      <c r="J67" s="24">
        <v>0</v>
      </c>
      <c r="K67" s="24">
        <v>513.05999999999995</v>
      </c>
      <c r="L67" s="24">
        <v>791.53</v>
      </c>
      <c r="M67" s="42">
        <f t="shared" si="3"/>
        <v>3.1791379340121932E-2</v>
      </c>
      <c r="N67" s="24">
        <v>25689.16</v>
      </c>
      <c r="O67" s="24">
        <v>0</v>
      </c>
      <c r="P67" s="43">
        <f t="shared" si="4"/>
        <v>25689.16</v>
      </c>
    </row>
    <row r="68" spans="2:16" x14ac:dyDescent="0.25">
      <c r="B68" s="13">
        <v>797</v>
      </c>
      <c r="C68" s="32">
        <v>8</v>
      </c>
      <c r="D68" s="41" t="s">
        <v>107</v>
      </c>
      <c r="E68" s="14">
        <v>0</v>
      </c>
      <c r="F68" s="23">
        <v>1</v>
      </c>
      <c r="G68" s="24">
        <v>0</v>
      </c>
      <c r="H68" s="24">
        <v>0</v>
      </c>
      <c r="I68" s="24">
        <v>27509.82</v>
      </c>
      <c r="J68" s="24">
        <v>0</v>
      </c>
      <c r="K68" s="24">
        <v>0</v>
      </c>
      <c r="L68" s="24">
        <v>836.59</v>
      </c>
      <c r="M68" s="42">
        <f t="shared" si="3"/>
        <v>3.0410595198369167E-2</v>
      </c>
      <c r="N68" s="24">
        <v>28346.41</v>
      </c>
      <c r="O68" s="24">
        <v>0</v>
      </c>
      <c r="P68" s="43">
        <f t="shared" si="4"/>
        <v>28346.41</v>
      </c>
    </row>
    <row r="69" spans="2:16" x14ac:dyDescent="0.25">
      <c r="B69" s="13">
        <v>801</v>
      </c>
      <c r="C69" s="32">
        <v>8</v>
      </c>
      <c r="D69" s="41" t="s">
        <v>68</v>
      </c>
      <c r="E69" s="14">
        <v>74.20865689380544</v>
      </c>
      <c r="F69" s="23">
        <v>0</v>
      </c>
      <c r="G69" s="24">
        <v>0</v>
      </c>
      <c r="H69" s="24">
        <v>0</v>
      </c>
      <c r="I69" s="24">
        <v>141846</v>
      </c>
      <c r="J69" s="24">
        <v>2476.44</v>
      </c>
      <c r="K69" s="24">
        <v>0</v>
      </c>
      <c r="L69" s="24">
        <v>5536.04</v>
      </c>
      <c r="M69" s="42">
        <f t="shared" si="3"/>
        <v>3.8358830407800755E-2</v>
      </c>
      <c r="N69" s="24">
        <v>149858.48000000001</v>
      </c>
      <c r="O69" s="24">
        <v>0</v>
      </c>
      <c r="P69" s="43">
        <f t="shared" si="4"/>
        <v>149858.48000000001</v>
      </c>
    </row>
    <row r="70" spans="2:16" x14ac:dyDescent="0.25">
      <c r="B70" s="13">
        <v>810</v>
      </c>
      <c r="C70" s="32">
        <v>8</v>
      </c>
      <c r="D70" s="41" t="s">
        <v>70</v>
      </c>
      <c r="E70" s="14">
        <v>130.56</v>
      </c>
      <c r="F70" s="21">
        <v>0</v>
      </c>
      <c r="G70" s="24">
        <v>1587.79</v>
      </c>
      <c r="H70" s="24">
        <v>120631.47</v>
      </c>
      <c r="I70" s="24">
        <v>57738.17</v>
      </c>
      <c r="J70" s="24">
        <v>0</v>
      </c>
      <c r="K70" s="24">
        <v>1010.1</v>
      </c>
      <c r="L70" s="24">
        <v>6635.75</v>
      </c>
      <c r="M70" s="42">
        <f t="shared" ref="M70:M94" si="5">L70/(N70-L70)</f>
        <v>3.6668180197850959E-2</v>
      </c>
      <c r="N70" s="24">
        <v>187603.28</v>
      </c>
      <c r="O70" s="24">
        <v>0</v>
      </c>
      <c r="P70" s="43">
        <f t="shared" ref="P70:P94" si="6">N70-O70</f>
        <v>187603.28</v>
      </c>
    </row>
    <row r="71" spans="2:16" x14ac:dyDescent="0.25">
      <c r="B71" s="13">
        <v>812</v>
      </c>
      <c r="C71" s="32">
        <v>8</v>
      </c>
      <c r="D71" s="41" t="s">
        <v>71</v>
      </c>
      <c r="E71" s="14">
        <v>39.67964315925235</v>
      </c>
      <c r="F71" s="23">
        <v>1</v>
      </c>
      <c r="G71" s="24">
        <v>9521.5400000000009</v>
      </c>
      <c r="H71" s="24">
        <v>0</v>
      </c>
      <c r="I71" s="24">
        <v>80553.320000000007</v>
      </c>
      <c r="J71" s="24">
        <v>142.1</v>
      </c>
      <c r="K71" s="24">
        <v>104.7</v>
      </c>
      <c r="L71" s="24">
        <v>3380.09</v>
      </c>
      <c r="M71" s="42">
        <f t="shared" si="5"/>
        <v>3.7422806445319985E-2</v>
      </c>
      <c r="N71" s="24">
        <v>93701.75</v>
      </c>
      <c r="O71" s="24">
        <v>273</v>
      </c>
      <c r="P71" s="43">
        <f t="shared" si="6"/>
        <v>93428.75</v>
      </c>
    </row>
    <row r="72" spans="2:16" x14ac:dyDescent="0.25">
      <c r="B72" s="13">
        <v>818</v>
      </c>
      <c r="C72" s="32">
        <v>8</v>
      </c>
      <c r="D72" s="41" t="s">
        <v>72</v>
      </c>
      <c r="E72" s="14">
        <v>59.58844389383183</v>
      </c>
      <c r="F72" s="23">
        <v>0</v>
      </c>
      <c r="G72" s="24">
        <v>0</v>
      </c>
      <c r="H72" s="24">
        <v>0</v>
      </c>
      <c r="I72" s="24">
        <v>34251.089999999997</v>
      </c>
      <c r="J72" s="24">
        <v>58.49</v>
      </c>
      <c r="K72" s="24">
        <v>0</v>
      </c>
      <c r="L72" s="24">
        <v>1030.46</v>
      </c>
      <c r="M72" s="42">
        <f t="shared" si="5"/>
        <v>3.0034177043263135E-2</v>
      </c>
      <c r="N72" s="24">
        <v>35340.04</v>
      </c>
      <c r="O72" s="24">
        <v>0</v>
      </c>
      <c r="P72" s="43">
        <f t="shared" si="6"/>
        <v>35340.04</v>
      </c>
    </row>
    <row r="73" spans="2:16" x14ac:dyDescent="0.25">
      <c r="B73" s="13">
        <v>833</v>
      </c>
      <c r="C73" s="32">
        <v>8</v>
      </c>
      <c r="D73" s="41" t="s">
        <v>76</v>
      </c>
      <c r="E73" s="14">
        <v>47.12377511821331</v>
      </c>
      <c r="F73" s="23">
        <v>0</v>
      </c>
      <c r="G73" s="24">
        <v>0</v>
      </c>
      <c r="H73" s="24">
        <v>32296.75</v>
      </c>
      <c r="I73" s="24">
        <v>16057.6</v>
      </c>
      <c r="J73" s="24">
        <v>50</v>
      </c>
      <c r="K73" s="24">
        <v>0</v>
      </c>
      <c r="L73" s="24">
        <v>1774.28</v>
      </c>
      <c r="M73" s="42">
        <f t="shared" si="5"/>
        <v>3.6655383245514095E-2</v>
      </c>
      <c r="N73" s="24">
        <v>50178.63</v>
      </c>
      <c r="O73" s="24">
        <v>0</v>
      </c>
      <c r="P73" s="43">
        <f t="shared" si="6"/>
        <v>50178.63</v>
      </c>
    </row>
    <row r="74" spans="2:16" x14ac:dyDescent="0.25">
      <c r="B74" s="13">
        <v>834</v>
      </c>
      <c r="C74" s="32">
        <v>8</v>
      </c>
      <c r="D74" s="41" t="s">
        <v>77</v>
      </c>
      <c r="E74" s="14">
        <v>51.05</v>
      </c>
      <c r="F74" s="21">
        <v>0</v>
      </c>
      <c r="G74" s="24">
        <v>0</v>
      </c>
      <c r="H74" s="24">
        <v>8879.75</v>
      </c>
      <c r="I74" s="24">
        <v>41764.400000000001</v>
      </c>
      <c r="J74" s="24">
        <v>0</v>
      </c>
      <c r="K74" s="24">
        <v>859.89</v>
      </c>
      <c r="L74" s="24">
        <v>2278.14</v>
      </c>
      <c r="M74" s="42">
        <f t="shared" si="5"/>
        <v>4.4232258284981139E-2</v>
      </c>
      <c r="N74" s="24">
        <v>53782.18</v>
      </c>
      <c r="O74" s="24">
        <v>7629.5</v>
      </c>
      <c r="P74" s="43">
        <f t="shared" si="6"/>
        <v>46152.68</v>
      </c>
    </row>
    <row r="75" spans="2:16" x14ac:dyDescent="0.25">
      <c r="B75" s="13">
        <v>835</v>
      </c>
      <c r="C75" s="32">
        <v>8</v>
      </c>
      <c r="D75" s="41" t="s">
        <v>108</v>
      </c>
      <c r="E75" s="14">
        <v>56.061189708523507</v>
      </c>
      <c r="F75" s="21">
        <v>0</v>
      </c>
      <c r="G75" s="24">
        <v>0</v>
      </c>
      <c r="H75" s="24">
        <v>0</v>
      </c>
      <c r="I75" s="24">
        <v>46826.6</v>
      </c>
      <c r="J75" s="24">
        <v>0</v>
      </c>
      <c r="K75" s="24">
        <v>0</v>
      </c>
      <c r="L75" s="24">
        <v>1404.8</v>
      </c>
      <c r="M75" s="42">
        <f t="shared" si="5"/>
        <v>3.0000042710766957E-2</v>
      </c>
      <c r="N75" s="24">
        <v>48231.4</v>
      </c>
      <c r="O75" s="24">
        <v>0</v>
      </c>
      <c r="P75" s="43">
        <f t="shared" si="6"/>
        <v>48231.4</v>
      </c>
    </row>
    <row r="76" spans="2:16" x14ac:dyDescent="0.25">
      <c r="B76" s="13">
        <v>847</v>
      </c>
      <c r="C76" s="32">
        <v>8</v>
      </c>
      <c r="D76" s="41" t="s">
        <v>80</v>
      </c>
      <c r="E76" s="14">
        <v>65.87615787633797</v>
      </c>
      <c r="F76" s="21">
        <v>0</v>
      </c>
      <c r="G76" s="24">
        <v>0</v>
      </c>
      <c r="H76" s="24">
        <v>0</v>
      </c>
      <c r="I76" s="24">
        <v>149568.41</v>
      </c>
      <c r="J76" s="24">
        <v>600</v>
      </c>
      <c r="K76" s="24">
        <v>0</v>
      </c>
      <c r="L76" s="24">
        <v>6618.94</v>
      </c>
      <c r="M76" s="42">
        <f t="shared" si="5"/>
        <v>4.4076780196314252E-2</v>
      </c>
      <c r="N76" s="24">
        <v>156787.35</v>
      </c>
      <c r="O76" s="24">
        <v>0</v>
      </c>
      <c r="P76" s="43">
        <f t="shared" si="6"/>
        <v>156787.35</v>
      </c>
    </row>
    <row r="77" spans="2:16" x14ac:dyDescent="0.25">
      <c r="B77" s="13">
        <v>866</v>
      </c>
      <c r="C77" s="32">
        <v>8</v>
      </c>
      <c r="D77" s="41" t="s">
        <v>81</v>
      </c>
      <c r="E77" s="14">
        <v>57.820455794325085</v>
      </c>
      <c r="F77" s="21">
        <v>1</v>
      </c>
      <c r="G77" s="24">
        <v>0</v>
      </c>
      <c r="H77" s="24">
        <v>0</v>
      </c>
      <c r="I77" s="24">
        <v>116624.36</v>
      </c>
      <c r="J77" s="24">
        <v>667.59</v>
      </c>
      <c r="K77" s="24">
        <v>0</v>
      </c>
      <c r="L77" s="24">
        <v>3532.11</v>
      </c>
      <c r="M77" s="42">
        <f t="shared" si="5"/>
        <v>3.0113831341366568E-2</v>
      </c>
      <c r="N77" s="24">
        <v>120824.06</v>
      </c>
      <c r="O77" s="24">
        <v>0</v>
      </c>
      <c r="P77" s="43">
        <f t="shared" si="6"/>
        <v>120824.06</v>
      </c>
    </row>
    <row r="78" spans="2:16" x14ac:dyDescent="0.25">
      <c r="B78" s="13">
        <v>918</v>
      </c>
      <c r="C78" s="32">
        <v>8</v>
      </c>
      <c r="D78" s="41" t="s">
        <v>88</v>
      </c>
      <c r="E78" s="14">
        <v>55.848191267381701</v>
      </c>
      <c r="F78" s="21">
        <v>0</v>
      </c>
      <c r="G78" s="24">
        <v>0</v>
      </c>
      <c r="H78" s="24">
        <v>0</v>
      </c>
      <c r="I78" s="24">
        <v>85650.37</v>
      </c>
      <c r="J78" s="24">
        <v>910.37</v>
      </c>
      <c r="K78" s="24">
        <v>0</v>
      </c>
      <c r="L78" s="24">
        <v>3118.2</v>
      </c>
      <c r="M78" s="42">
        <f t="shared" si="5"/>
        <v>3.602325950540626E-2</v>
      </c>
      <c r="N78" s="24">
        <v>89678.94</v>
      </c>
      <c r="O78" s="24">
        <v>0</v>
      </c>
      <c r="P78" s="43">
        <f t="shared" si="6"/>
        <v>89678.94</v>
      </c>
    </row>
    <row r="79" spans="2:16" x14ac:dyDescent="0.25">
      <c r="B79" s="13">
        <v>955</v>
      </c>
      <c r="C79" s="32">
        <v>8</v>
      </c>
      <c r="D79" s="41" t="s">
        <v>91</v>
      </c>
      <c r="E79" s="14">
        <v>538.85197633818814</v>
      </c>
      <c r="F79" s="21">
        <v>0</v>
      </c>
      <c r="G79" s="24">
        <v>0</v>
      </c>
      <c r="H79" s="24">
        <v>0</v>
      </c>
      <c r="I79" s="24">
        <v>65693.09</v>
      </c>
      <c r="J79" s="24">
        <v>1131.24</v>
      </c>
      <c r="K79" s="24">
        <v>0</v>
      </c>
      <c r="L79" s="24">
        <v>2626.29</v>
      </c>
      <c r="M79" s="42">
        <f t="shared" si="5"/>
        <v>3.9301404144269012E-2</v>
      </c>
      <c r="N79" s="24">
        <v>69450.62</v>
      </c>
      <c r="O79" s="24">
        <v>1283</v>
      </c>
      <c r="P79" s="43">
        <f t="shared" si="6"/>
        <v>68167.62</v>
      </c>
    </row>
    <row r="80" spans="2:16" x14ac:dyDescent="0.25">
      <c r="B80" s="13">
        <v>973</v>
      </c>
      <c r="C80" s="32">
        <v>8</v>
      </c>
      <c r="D80" s="41" t="s">
        <v>96</v>
      </c>
      <c r="E80" s="14">
        <v>12.224741648858707</v>
      </c>
      <c r="F80" s="21">
        <v>1</v>
      </c>
      <c r="G80" s="24">
        <v>0</v>
      </c>
      <c r="H80" s="24">
        <v>0</v>
      </c>
      <c r="I80" s="24">
        <v>22967.42</v>
      </c>
      <c r="J80" s="24">
        <v>0</v>
      </c>
      <c r="K80" s="24">
        <v>227.86</v>
      </c>
      <c r="L80" s="24">
        <v>1049.76</v>
      </c>
      <c r="M80" s="42">
        <f t="shared" si="5"/>
        <v>4.5257483419040422E-2</v>
      </c>
      <c r="N80" s="24">
        <v>24245.040000000001</v>
      </c>
      <c r="O80" s="24">
        <v>13113.46</v>
      </c>
      <c r="P80" s="43">
        <f t="shared" si="6"/>
        <v>11131.580000000002</v>
      </c>
    </row>
    <row r="81" spans="2:16" x14ac:dyDescent="0.25">
      <c r="B81" s="13">
        <v>204</v>
      </c>
      <c r="C81" s="32">
        <v>9</v>
      </c>
      <c r="D81" s="41" t="s">
        <v>25</v>
      </c>
      <c r="E81" s="14">
        <v>383.44804259388042</v>
      </c>
      <c r="F81" s="23">
        <v>1</v>
      </c>
      <c r="G81" s="24">
        <v>20997.77</v>
      </c>
      <c r="H81" s="24">
        <v>26299.52</v>
      </c>
      <c r="I81" s="24">
        <v>516762.79000000004</v>
      </c>
      <c r="J81" s="24">
        <v>0</v>
      </c>
      <c r="K81" s="24">
        <v>0</v>
      </c>
      <c r="L81" s="24">
        <v>24155.52</v>
      </c>
      <c r="M81" s="42">
        <f t="shared" si="5"/>
        <v>4.2824374311332229E-2</v>
      </c>
      <c r="N81" s="24">
        <v>588215.6</v>
      </c>
      <c r="O81" s="24">
        <v>0</v>
      </c>
      <c r="P81" s="43">
        <f t="shared" si="6"/>
        <v>588215.6</v>
      </c>
    </row>
    <row r="82" spans="2:16" x14ac:dyDescent="0.25">
      <c r="B82" s="13">
        <v>279</v>
      </c>
      <c r="C82" s="32">
        <v>9</v>
      </c>
      <c r="D82" s="41" t="s">
        <v>30</v>
      </c>
      <c r="E82" s="14">
        <v>337.28729151687367</v>
      </c>
      <c r="F82" s="21">
        <v>0</v>
      </c>
      <c r="G82" s="24">
        <v>0</v>
      </c>
      <c r="H82" s="24">
        <v>0</v>
      </c>
      <c r="I82" s="24">
        <v>183864.09</v>
      </c>
      <c r="J82" s="24">
        <v>2300.61</v>
      </c>
      <c r="K82" s="24">
        <v>3406.29</v>
      </c>
      <c r="L82" s="24">
        <v>6657.76</v>
      </c>
      <c r="M82" s="42">
        <f t="shared" si="5"/>
        <v>3.5120141536423906E-2</v>
      </c>
      <c r="N82" s="24">
        <v>196228.75</v>
      </c>
      <c r="O82" s="24">
        <v>0</v>
      </c>
      <c r="P82" s="43">
        <f t="shared" si="6"/>
        <v>196228.75</v>
      </c>
    </row>
    <row r="83" spans="2:16" x14ac:dyDescent="0.25">
      <c r="B83" s="13">
        <v>331</v>
      </c>
      <c r="C83" s="32">
        <v>9</v>
      </c>
      <c r="D83" s="41" t="s">
        <v>35</v>
      </c>
      <c r="E83" s="14">
        <v>337.27877157922802</v>
      </c>
      <c r="F83" s="23">
        <v>0</v>
      </c>
      <c r="G83" s="24">
        <v>22826.91</v>
      </c>
      <c r="H83" s="24">
        <v>0</v>
      </c>
      <c r="I83" s="24">
        <v>141528.43</v>
      </c>
      <c r="J83" s="24">
        <v>2265.9</v>
      </c>
      <c r="K83" s="24">
        <v>288.75</v>
      </c>
      <c r="L83" s="24">
        <v>6611.6</v>
      </c>
      <c r="M83" s="42">
        <f t="shared" si="5"/>
        <v>3.961176919368338E-2</v>
      </c>
      <c r="N83" s="24">
        <v>173521.59</v>
      </c>
      <c r="O83" s="24">
        <v>0</v>
      </c>
      <c r="P83" s="43">
        <f t="shared" si="6"/>
        <v>173521.59</v>
      </c>
    </row>
    <row r="84" spans="2:16" x14ac:dyDescent="0.25">
      <c r="B84" s="13">
        <v>416</v>
      </c>
      <c r="C84" s="32">
        <v>9</v>
      </c>
      <c r="D84" s="41" t="s">
        <v>38</v>
      </c>
      <c r="E84" s="14">
        <v>75.963764048813928</v>
      </c>
      <c r="F84" s="23">
        <v>0</v>
      </c>
      <c r="G84" s="24">
        <v>0</v>
      </c>
      <c r="H84" s="24">
        <v>10581.29</v>
      </c>
      <c r="I84" s="24">
        <v>58143.18</v>
      </c>
      <c r="J84" s="24">
        <v>1896.37</v>
      </c>
      <c r="K84" s="24">
        <v>0</v>
      </c>
      <c r="L84" s="24">
        <v>3319.42</v>
      </c>
      <c r="M84" s="42">
        <f t="shared" si="5"/>
        <v>4.7003405793530635E-2</v>
      </c>
      <c r="N84" s="24">
        <v>73940.259999999995</v>
      </c>
      <c r="O84" s="24">
        <v>0</v>
      </c>
      <c r="P84" s="43">
        <f t="shared" si="6"/>
        <v>73940.259999999995</v>
      </c>
    </row>
    <row r="85" spans="2:16" x14ac:dyDescent="0.25">
      <c r="B85" s="13">
        <v>420</v>
      </c>
      <c r="C85" s="32">
        <v>9</v>
      </c>
      <c r="D85" s="41" t="s">
        <v>39</v>
      </c>
      <c r="E85" s="14">
        <v>1003.3832385577368</v>
      </c>
      <c r="F85" s="21">
        <v>1</v>
      </c>
      <c r="G85" s="24">
        <v>226357.8</v>
      </c>
      <c r="H85" s="24">
        <v>66463.600000000006</v>
      </c>
      <c r="I85" s="24">
        <v>86699.68</v>
      </c>
      <c r="J85" s="24">
        <v>0</v>
      </c>
      <c r="K85" s="24">
        <v>0</v>
      </c>
      <c r="L85" s="24">
        <v>12129.31</v>
      </c>
      <c r="M85" s="42">
        <f t="shared" si="5"/>
        <v>3.1959515924649032E-2</v>
      </c>
      <c r="N85" s="24">
        <v>391650.39</v>
      </c>
      <c r="O85" s="24">
        <v>0</v>
      </c>
      <c r="P85" s="43">
        <f t="shared" si="6"/>
        <v>391650.39</v>
      </c>
    </row>
    <row r="86" spans="2:16" x14ac:dyDescent="0.25">
      <c r="B86" s="13">
        <v>522</v>
      </c>
      <c r="C86" s="32">
        <v>9</v>
      </c>
      <c r="D86" s="41" t="s">
        <v>43</v>
      </c>
      <c r="E86" s="14">
        <v>100.01554802254674</v>
      </c>
      <c r="F86" s="21">
        <v>0</v>
      </c>
      <c r="G86" s="24">
        <v>0</v>
      </c>
      <c r="H86" s="24">
        <v>33522.43</v>
      </c>
      <c r="I86" s="24">
        <v>98797.8</v>
      </c>
      <c r="J86" s="24">
        <v>3499.78</v>
      </c>
      <c r="K86" s="24">
        <v>1469.14</v>
      </c>
      <c r="L86" s="24">
        <v>6194.01</v>
      </c>
      <c r="M86" s="42">
        <f t="shared" si="5"/>
        <v>4.5116529601938689E-2</v>
      </c>
      <c r="N86" s="24">
        <v>143483.16</v>
      </c>
      <c r="O86" s="24">
        <v>54</v>
      </c>
      <c r="P86" s="43">
        <f t="shared" si="6"/>
        <v>143429.16</v>
      </c>
    </row>
    <row r="87" spans="2:16" x14ac:dyDescent="0.25">
      <c r="B87" s="13">
        <v>527</v>
      </c>
      <c r="C87" s="32">
        <v>9</v>
      </c>
      <c r="D87" s="41" t="s">
        <v>44</v>
      </c>
      <c r="E87" s="14">
        <v>179.51508619431465</v>
      </c>
      <c r="F87" s="23">
        <v>0</v>
      </c>
      <c r="G87" s="24">
        <v>0</v>
      </c>
      <c r="H87" s="24">
        <v>18672.23</v>
      </c>
      <c r="I87" s="24">
        <v>157000.29999999999</v>
      </c>
      <c r="J87" s="24">
        <v>2722</v>
      </c>
      <c r="K87" s="24">
        <v>5980.31</v>
      </c>
      <c r="L87" s="24">
        <v>8845.2999999999993</v>
      </c>
      <c r="M87" s="42">
        <f t="shared" si="5"/>
        <v>4.7974550106728214E-2</v>
      </c>
      <c r="N87" s="24">
        <v>193220.14</v>
      </c>
      <c r="O87" s="24">
        <v>0</v>
      </c>
      <c r="P87" s="43">
        <f t="shared" si="6"/>
        <v>193220.14</v>
      </c>
    </row>
    <row r="88" spans="2:16" x14ac:dyDescent="0.25">
      <c r="B88" s="13">
        <v>552</v>
      </c>
      <c r="C88" s="32">
        <v>9</v>
      </c>
      <c r="D88" s="41" t="s">
        <v>46</v>
      </c>
      <c r="E88" s="14">
        <v>132.08000000000001</v>
      </c>
      <c r="F88" s="23">
        <v>0</v>
      </c>
      <c r="G88" s="24">
        <v>26713.95</v>
      </c>
      <c r="H88" s="24">
        <v>11009.9</v>
      </c>
      <c r="I88" s="24">
        <v>123574.99</v>
      </c>
      <c r="J88" s="24">
        <v>197.68</v>
      </c>
      <c r="K88" s="24">
        <v>960.72</v>
      </c>
      <c r="L88" s="24">
        <v>7902.66</v>
      </c>
      <c r="M88" s="42">
        <f t="shared" si="5"/>
        <v>4.8644554099281756E-2</v>
      </c>
      <c r="N88" s="24">
        <v>170359.9</v>
      </c>
      <c r="O88" s="24">
        <v>0</v>
      </c>
      <c r="P88" s="43">
        <f t="shared" si="6"/>
        <v>170359.9</v>
      </c>
    </row>
    <row r="89" spans="2:16" x14ac:dyDescent="0.25">
      <c r="B89" s="13">
        <v>567</v>
      </c>
      <c r="C89" s="32">
        <v>9</v>
      </c>
      <c r="D89" s="41" t="s">
        <v>47</v>
      </c>
      <c r="E89" s="14">
        <v>356.10783377616372</v>
      </c>
      <c r="F89" s="23">
        <v>0</v>
      </c>
      <c r="G89" s="24">
        <v>112161.94</v>
      </c>
      <c r="H89" s="24">
        <v>26202.62</v>
      </c>
      <c r="I89" s="24">
        <v>123882.69</v>
      </c>
      <c r="J89" s="24">
        <v>2175</v>
      </c>
      <c r="K89" s="24">
        <v>0</v>
      </c>
      <c r="L89" s="24">
        <v>12697.06</v>
      </c>
      <c r="M89" s="42">
        <f t="shared" si="5"/>
        <v>4.8018122529401359E-2</v>
      </c>
      <c r="N89" s="24">
        <v>277119.31</v>
      </c>
      <c r="O89" s="24">
        <v>0</v>
      </c>
      <c r="P89" s="43">
        <f t="shared" si="6"/>
        <v>277119.31</v>
      </c>
    </row>
    <row r="90" spans="2:16" x14ac:dyDescent="0.25">
      <c r="B90" s="13">
        <v>630</v>
      </c>
      <c r="C90" s="32">
        <v>9</v>
      </c>
      <c r="D90" s="41" t="s">
        <v>56</v>
      </c>
      <c r="E90" s="14">
        <v>119.80736317344342</v>
      </c>
      <c r="F90" s="23">
        <v>0</v>
      </c>
      <c r="G90" s="24">
        <v>0</v>
      </c>
      <c r="H90" s="24">
        <v>11556.96</v>
      </c>
      <c r="I90" s="24">
        <v>322975.65000000002</v>
      </c>
      <c r="J90" s="24">
        <v>1321.72</v>
      </c>
      <c r="K90" s="24">
        <v>5977.19</v>
      </c>
      <c r="L90" s="24">
        <v>16860.439999999999</v>
      </c>
      <c r="M90" s="42">
        <f t="shared" si="5"/>
        <v>4.9323830640310755E-2</v>
      </c>
      <c r="N90" s="24">
        <v>358691.96</v>
      </c>
      <c r="O90" s="24">
        <v>23514.54</v>
      </c>
      <c r="P90" s="43">
        <f t="shared" si="6"/>
        <v>335177.42000000004</v>
      </c>
    </row>
    <row r="91" spans="2:16" x14ac:dyDescent="0.25">
      <c r="B91" s="13">
        <v>695</v>
      </c>
      <c r="C91" s="32">
        <v>9</v>
      </c>
      <c r="D91" s="41" t="s">
        <v>109</v>
      </c>
      <c r="E91" s="14">
        <v>18.445415832303421</v>
      </c>
      <c r="F91" s="21">
        <v>1</v>
      </c>
      <c r="G91" s="24">
        <v>0</v>
      </c>
      <c r="H91" s="24">
        <v>0</v>
      </c>
      <c r="I91" s="24">
        <v>6065.91</v>
      </c>
      <c r="J91" s="24">
        <v>0</v>
      </c>
      <c r="K91" s="24">
        <v>101.24</v>
      </c>
      <c r="L91" s="24">
        <v>201.55</v>
      </c>
      <c r="M91" s="42">
        <f t="shared" si="5"/>
        <v>3.2681222282577853E-2</v>
      </c>
      <c r="N91" s="24">
        <v>6368.7</v>
      </c>
      <c r="O91" s="24">
        <v>0</v>
      </c>
      <c r="P91" s="43">
        <f t="shared" si="6"/>
        <v>6368.7</v>
      </c>
    </row>
    <row r="92" spans="2:16" x14ac:dyDescent="0.25">
      <c r="B92" s="13">
        <v>830</v>
      </c>
      <c r="C92" s="32">
        <v>9</v>
      </c>
      <c r="D92" s="41" t="s">
        <v>75</v>
      </c>
      <c r="E92" s="14">
        <v>13.37</v>
      </c>
      <c r="F92" s="23">
        <v>0</v>
      </c>
      <c r="G92" s="24">
        <v>0</v>
      </c>
      <c r="H92" s="24">
        <v>15981.25</v>
      </c>
      <c r="I92" s="24">
        <v>18438.54</v>
      </c>
      <c r="J92" s="24">
        <v>0</v>
      </c>
      <c r="K92" s="24">
        <v>155.87</v>
      </c>
      <c r="L92" s="24">
        <v>1425.66</v>
      </c>
      <c r="M92" s="42">
        <f t="shared" si="5"/>
        <v>4.1233052384249506E-2</v>
      </c>
      <c r="N92" s="24">
        <v>36001.32</v>
      </c>
      <c r="O92" s="24">
        <v>0</v>
      </c>
      <c r="P92" s="43">
        <f t="shared" si="6"/>
        <v>36001.32</v>
      </c>
    </row>
    <row r="93" spans="2:16" x14ac:dyDescent="0.25">
      <c r="B93" s="13">
        <v>952</v>
      </c>
      <c r="C93" s="32">
        <v>9</v>
      </c>
      <c r="D93" s="41" t="s">
        <v>90</v>
      </c>
      <c r="E93" s="14">
        <v>56.06</v>
      </c>
      <c r="F93" s="21">
        <v>1</v>
      </c>
      <c r="G93" s="24">
        <v>0</v>
      </c>
      <c r="H93" s="24">
        <v>8710.2900000000009</v>
      </c>
      <c r="I93" s="24">
        <v>82739.67</v>
      </c>
      <c r="J93" s="24">
        <v>171.14</v>
      </c>
      <c r="K93" s="24">
        <v>0</v>
      </c>
      <c r="L93" s="24">
        <v>3659.49</v>
      </c>
      <c r="M93" s="42">
        <f t="shared" si="5"/>
        <v>3.9941563679108852E-2</v>
      </c>
      <c r="N93" s="24">
        <v>95280.59</v>
      </c>
      <c r="O93" s="24">
        <v>5137</v>
      </c>
      <c r="P93" s="43">
        <f t="shared" si="6"/>
        <v>90143.59</v>
      </c>
    </row>
    <row r="94" spans="2:16" x14ac:dyDescent="0.25">
      <c r="B94" s="13">
        <v>982</v>
      </c>
      <c r="C94" s="32">
        <v>9</v>
      </c>
      <c r="D94" s="41" t="s">
        <v>98</v>
      </c>
      <c r="E94" s="14">
        <v>33.763572173038334</v>
      </c>
      <c r="F94" s="23">
        <v>1</v>
      </c>
      <c r="G94" s="24">
        <v>0</v>
      </c>
      <c r="H94" s="24">
        <v>0</v>
      </c>
      <c r="I94" s="24">
        <v>112518</v>
      </c>
      <c r="J94" s="24">
        <v>0</v>
      </c>
      <c r="K94" s="24">
        <v>0</v>
      </c>
      <c r="L94" s="24">
        <v>3375.54</v>
      </c>
      <c r="M94" s="42">
        <f t="shared" si="5"/>
        <v>0.03</v>
      </c>
      <c r="N94" s="24">
        <v>115893.54</v>
      </c>
      <c r="O94" s="24">
        <v>0</v>
      </c>
      <c r="P94" s="43">
        <f t="shared" si="6"/>
        <v>115893.54</v>
      </c>
    </row>
    <row r="97" spans="4:12" x14ac:dyDescent="0.25">
      <c r="D97" s="17" t="s">
        <v>100</v>
      </c>
      <c r="E97" s="18"/>
      <c r="F97" s="19"/>
      <c r="G97" s="19"/>
      <c r="H97" s="19"/>
      <c r="I97" s="19"/>
      <c r="J97" s="19"/>
      <c r="K97" s="19"/>
      <c r="L97" s="19"/>
    </row>
    <row r="98" spans="4:12" ht="87" customHeight="1" x14ac:dyDescent="0.25">
      <c r="D98" s="46" t="s">
        <v>101</v>
      </c>
      <c r="E98" s="47"/>
      <c r="F98" s="47"/>
      <c r="G98" s="47"/>
      <c r="H98" s="47"/>
      <c r="I98" s="47"/>
      <c r="J98" s="47"/>
      <c r="K98" s="47"/>
      <c r="L98" s="48"/>
    </row>
    <row r="99" spans="4:12" ht="51" customHeight="1" x14ac:dyDescent="0.25">
      <c r="D99" s="49" t="s">
        <v>102</v>
      </c>
      <c r="E99" s="50"/>
      <c r="F99" s="50"/>
      <c r="G99" s="50"/>
      <c r="H99" s="50"/>
      <c r="I99" s="50"/>
      <c r="J99" s="50"/>
      <c r="K99" s="50"/>
      <c r="L99" s="50"/>
    </row>
    <row r="100" spans="4:12" ht="18.75" customHeight="1" x14ac:dyDescent="0.25">
      <c r="D100" s="51" t="s">
        <v>103</v>
      </c>
      <c r="E100" s="50"/>
      <c r="F100" s="50"/>
      <c r="G100" s="50"/>
      <c r="H100" s="50"/>
      <c r="I100" s="50"/>
      <c r="J100" s="50"/>
      <c r="K100" s="50"/>
      <c r="L100" s="50"/>
    </row>
    <row r="101" spans="4:12" ht="17.25" x14ac:dyDescent="0.25">
      <c r="D101" s="52" t="s">
        <v>104</v>
      </c>
      <c r="E101" s="53"/>
      <c r="F101" s="53"/>
      <c r="G101" s="53"/>
      <c r="H101" s="53"/>
      <c r="I101" s="53"/>
      <c r="J101" s="53"/>
      <c r="K101" s="53"/>
      <c r="L101" s="53"/>
    </row>
  </sheetData>
  <mergeCells count="5">
    <mergeCell ref="D98:L98"/>
    <mergeCell ref="D99:L99"/>
    <mergeCell ref="D100:L100"/>
    <mergeCell ref="D101:L101"/>
    <mergeCell ref="A1:E1"/>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15FF677344A00D4BBF4C7F3E8FA45D4A" ma:contentTypeVersion="14" ma:contentTypeDescription="Create a new document." ma:contentTypeScope="" ma:versionID="ce885034196c164d16089b917f41f8e7">
  <xsd:schema xmlns:xsd="http://www.w3.org/2001/XMLSchema" xmlns:xs="http://www.w3.org/2001/XMLSchema" xmlns:p="http://schemas.microsoft.com/office/2006/metadata/properties" xmlns:ns2="cc843694-e573-4847-9593-6af7526bc02c" xmlns:ns3="44e471b1-b1fe-4853-bf7e-97ea90b2d993" targetNamespace="http://schemas.microsoft.com/office/2006/metadata/properties" ma:root="true" ma:fieldsID="46981404bb03b1fa6274603e5d93a38f" ns2:_="" ns3:_="">
    <xsd:import namespace="cc843694-e573-4847-9593-6af7526bc02c"/>
    <xsd:import namespace="44e471b1-b1fe-4853-bf7e-97ea90b2d99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843694-e573-4847-9593-6af7526bc02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91aa9a77-e370-4707-850d-57289ab74e7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4e471b1-b1fe-4853-bf7e-97ea90b2d993"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858a5c21-0e27-4b55-99aa-02304c2dfe44}" ma:internalName="TaxCatchAll" ma:showField="CatchAllData" ma:web="44e471b1-b1fe-4853-bf7e-97ea90b2d993">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cc843694-e573-4847-9593-6af7526bc02c">
      <Terms xmlns="http://schemas.microsoft.com/office/infopath/2007/PartnerControls"/>
    </lcf76f155ced4ddcb4097134ff3c332f>
    <TaxCatchAll xmlns="44e471b1-b1fe-4853-bf7e-97ea90b2d993" xsi:nil="true"/>
  </documentManagement>
</p:properties>
</file>

<file path=customXml/itemProps1.xml><?xml version="1.0" encoding="utf-8"?>
<ds:datastoreItem xmlns:ds="http://schemas.openxmlformats.org/officeDocument/2006/customXml" ds:itemID="{A181D32D-FEA0-4804-B635-DCAA642B6B6C}"/>
</file>

<file path=customXml/itemProps2.xml><?xml version="1.0" encoding="utf-8"?>
<ds:datastoreItem xmlns:ds="http://schemas.openxmlformats.org/officeDocument/2006/customXml" ds:itemID="{D1DABF1A-2D11-47F3-8D70-A3B444BC0655}"/>
</file>

<file path=customXml/itemProps3.xml><?xml version="1.0" encoding="utf-8"?>
<ds:datastoreItem xmlns:ds="http://schemas.openxmlformats.org/officeDocument/2006/customXml" ds:itemID="{EFEF3D57-BA5E-48FA-84A3-765D0BC4D65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Cost and Revenue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2024-12-18T19:32:56Z</dcterms:created>
  <dcterms:modified xsi:type="dcterms:W3CDTF">2024-12-18T19:33:04Z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0x01010015FF677344A00D4BBF4C7F3E8FA45D4A</vt:lpwstr>
  </property>
</Properties>
</file>